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231"/>
  <workbookPr defaultThemeVersion="124226"/>
  <mc:AlternateContent xmlns:mc="http://schemas.openxmlformats.org/markup-compatibility/2006">
    <mc:Choice Requires="x15">
      <x15ac:absPath xmlns:x15ac="http://schemas.microsoft.com/office/spreadsheetml/2010/11/ac" url="C:\Users\CARLOS\Downloads\2017\PFN, PEUAA y PDS\Estimación anual 2017 (enero-diciembre)\"/>
    </mc:Choice>
  </mc:AlternateContent>
  <xr:revisionPtr revIDLastSave="0" documentId="13_ncr:1_{71C59A50-1782-4357-B2DA-9C3DE92EE0B9}" xr6:coauthVersionLast="40" xr6:coauthVersionMax="40" xr10:uidLastSave="{00000000-0000-0000-0000-000000000000}"/>
  <bookViews>
    <workbookView xWindow="-120" yWindow="-120" windowWidth="20730" windowHeight="11160" tabRatio="887" xr2:uid="{00000000-000D-0000-FFFF-FFFF00000000}"/>
  </bookViews>
  <sheets>
    <sheet name="Índice" sheetId="66" r:id="rId1"/>
    <sheet name="AeropEU6.2.4.1_Tot" sheetId="1" r:id="rId2"/>
    <sheet name="AeropEU6.2.4.2_Tot" sheetId="62" r:id="rId3"/>
    <sheet name="AeropEU6.2.4.3_Tot" sheetId="63" r:id="rId4"/>
    <sheet name="AeropEU6.2.4.4_Tot" sheetId="2" r:id="rId5"/>
    <sheet name="AeropEU6.2.4.5_Tot" sheetId="64" r:id="rId6"/>
    <sheet name="AeropEU6.2.4.6_Tot" sheetId="65" r:id="rId7"/>
  </sheets>
  <definedNames>
    <definedName name="_xlnm._FilterDatabase" localSheetId="1" hidden="1">AeropEU6.2.4.1_Tot!#REF!</definedName>
    <definedName name="_xlnm._FilterDatabase" localSheetId="2" hidden="1">AeropEU6.2.4.2_Tot!#REF!</definedName>
    <definedName name="_xlnm._FilterDatabase" localSheetId="3" hidden="1">AeropEU6.2.4.3_Tot!#REF!</definedName>
    <definedName name="_xlnm._FilterDatabase" localSheetId="4" hidden="1">AeropEU6.2.4.4_Tot!#REF!</definedName>
    <definedName name="_xlnm._FilterDatabase" localSheetId="5" hidden="1">AeropEU6.2.4.5_Tot!#REF!</definedName>
    <definedName name="_xlnm._FilterDatabase" localSheetId="6" hidden="1">AeropEU6.2.4.6_Tot!#REF!</definedName>
    <definedName name="_xlnm.Print_Area" localSheetId="1">AeropEU6.2.4.1_Tot!$A$1:$P$43</definedName>
    <definedName name="_xlnm.Print_Area" localSheetId="2">AeropEU6.2.4.2_Tot!$A$1:$P$75</definedName>
    <definedName name="_xlnm.Print_Area" localSheetId="3">AeropEU6.2.4.3_Tot!$A$1:$P$73</definedName>
    <definedName name="_xlnm.Print_Area" localSheetId="4">AeropEU6.2.4.4_Tot!$A$1:$P$37</definedName>
    <definedName name="_xlnm.Print_Area" localSheetId="5">AeropEU6.2.4.5_Tot!$A$1:$P$38</definedName>
    <definedName name="_xlnm.Print_Area" localSheetId="6">AeropEU6.2.4.6_Tot!$A$1:$Q$66</definedName>
  </definedNames>
  <calcPr calcId="181029"/>
</workbook>
</file>

<file path=xl/calcChain.xml><?xml version="1.0" encoding="utf-8"?>
<calcChain xmlns="http://schemas.openxmlformats.org/spreadsheetml/2006/main">
  <c r="O13" i="2" l="1"/>
  <c r="O12" i="2"/>
  <c r="O11" i="2"/>
  <c r="O10" i="2"/>
  <c r="O9" i="2"/>
  <c r="M13" i="2"/>
  <c r="M12" i="2"/>
  <c r="M11" i="2"/>
  <c r="M10" i="2"/>
  <c r="M9" i="2"/>
  <c r="K13" i="2"/>
  <c r="K12" i="2"/>
  <c r="K11" i="2"/>
  <c r="K10" i="2"/>
  <c r="K9" i="2"/>
  <c r="O29" i="2"/>
  <c r="O28" i="2"/>
  <c r="O27" i="2"/>
  <c r="O26" i="2"/>
  <c r="O25" i="2"/>
  <c r="M29" i="2"/>
  <c r="M28" i="2"/>
  <c r="M27" i="2"/>
  <c r="M26" i="2"/>
  <c r="M25" i="2"/>
  <c r="K29" i="2"/>
  <c r="K28" i="2"/>
  <c r="K27" i="2"/>
  <c r="K26" i="2"/>
  <c r="K25" i="2"/>
  <c r="K27" i="64"/>
  <c r="K52" i="63"/>
  <c r="K9" i="63"/>
  <c r="O48" i="63"/>
  <c r="O47" i="63"/>
  <c r="O46" i="63"/>
  <c r="O45" i="63"/>
  <c r="O44" i="63"/>
  <c r="O43" i="63"/>
  <c r="O42" i="63"/>
  <c r="O41" i="63"/>
  <c r="O40" i="63"/>
  <c r="O39" i="63"/>
  <c r="O38" i="63"/>
  <c r="O37" i="63"/>
  <c r="O36" i="63"/>
  <c r="O35" i="63"/>
  <c r="O34" i="63"/>
  <c r="O33" i="63"/>
  <c r="O32" i="63"/>
  <c r="O31" i="63"/>
  <c r="O30" i="63"/>
  <c r="O29" i="63"/>
  <c r="O28" i="63"/>
  <c r="O27" i="63"/>
  <c r="O26" i="63"/>
  <c r="O25" i="63"/>
  <c r="O24" i="63"/>
  <c r="O23" i="63"/>
  <c r="O22" i="63"/>
  <c r="O21" i="63"/>
  <c r="O20" i="63"/>
  <c r="O19" i="63"/>
  <c r="O18" i="63"/>
  <c r="O17" i="63"/>
  <c r="M48" i="63"/>
  <c r="M47" i="63"/>
  <c r="M46" i="63"/>
  <c r="M45" i="63"/>
  <c r="M44" i="63"/>
  <c r="M43" i="63"/>
  <c r="M42" i="63"/>
  <c r="M41" i="63"/>
  <c r="M40" i="63"/>
  <c r="M39" i="63"/>
  <c r="M38" i="63"/>
  <c r="M37" i="63"/>
  <c r="M36" i="63"/>
  <c r="M35" i="63"/>
  <c r="M34" i="63"/>
  <c r="M33" i="63"/>
  <c r="M32" i="63"/>
  <c r="M31" i="63"/>
  <c r="M30" i="63"/>
  <c r="M29" i="63"/>
  <c r="M28" i="63"/>
  <c r="M27" i="63"/>
  <c r="M26" i="63"/>
  <c r="M25" i="63"/>
  <c r="M24" i="63"/>
  <c r="M23" i="63"/>
  <c r="M22" i="63"/>
  <c r="M21" i="63"/>
  <c r="M20" i="63"/>
  <c r="M19" i="63"/>
  <c r="M18" i="63"/>
  <c r="M17" i="63"/>
  <c r="K48" i="63"/>
  <c r="K47" i="63"/>
  <c r="K46" i="63"/>
  <c r="K45" i="63"/>
  <c r="K44" i="63"/>
  <c r="K43" i="63"/>
  <c r="K42" i="63"/>
  <c r="K41" i="63"/>
  <c r="K40" i="63"/>
  <c r="K39" i="63"/>
  <c r="K38" i="63"/>
  <c r="K37" i="63"/>
  <c r="K36" i="63"/>
  <c r="K35" i="63"/>
  <c r="K34" i="63"/>
  <c r="K33" i="63"/>
  <c r="K32" i="63"/>
  <c r="K31" i="63"/>
  <c r="K30" i="63"/>
  <c r="K29" i="63"/>
  <c r="K28" i="63"/>
  <c r="K27" i="63"/>
  <c r="K26" i="63"/>
  <c r="K25" i="63"/>
  <c r="K24" i="63"/>
  <c r="K23" i="63"/>
  <c r="K22" i="63"/>
  <c r="K21" i="63"/>
  <c r="K20" i="63"/>
  <c r="K19" i="63"/>
  <c r="K18" i="63"/>
  <c r="K17" i="63"/>
  <c r="O40" i="62"/>
  <c r="O39" i="62"/>
  <c r="O38" i="62"/>
  <c r="O37" i="62"/>
  <c r="O36" i="62"/>
  <c r="O35" i="62"/>
  <c r="O34" i="62"/>
  <c r="O33" i="62"/>
  <c r="O32" i="62"/>
  <c r="O31" i="62"/>
  <c r="O30" i="62"/>
  <c r="O29" i="62"/>
  <c r="O28" i="62"/>
  <c r="O27" i="62"/>
  <c r="O26" i="62"/>
  <c r="O25" i="62"/>
  <c r="O24" i="62"/>
  <c r="M40" i="62"/>
  <c r="M39" i="62"/>
  <c r="M38" i="62"/>
  <c r="M37" i="62"/>
  <c r="M36" i="62"/>
  <c r="M35" i="62"/>
  <c r="M34" i="62"/>
  <c r="M33" i="62"/>
  <c r="M32" i="62"/>
  <c r="M31" i="62"/>
  <c r="M30" i="62"/>
  <c r="M29" i="62"/>
  <c r="M28" i="62"/>
  <c r="M27" i="62"/>
  <c r="M26" i="62"/>
  <c r="M25" i="62"/>
  <c r="M24" i="62"/>
  <c r="K40" i="62"/>
  <c r="K39" i="62"/>
  <c r="K38" i="62"/>
  <c r="K37" i="62"/>
  <c r="K36" i="62"/>
  <c r="K35" i="62"/>
  <c r="K34" i="62"/>
  <c r="K33" i="62"/>
  <c r="K32" i="62"/>
  <c r="K31" i="62"/>
  <c r="K30" i="62"/>
  <c r="K29" i="62"/>
  <c r="K28" i="62"/>
  <c r="K27" i="62"/>
  <c r="K26" i="62"/>
  <c r="K25" i="62"/>
  <c r="K24" i="62"/>
  <c r="K23" i="62" s="1"/>
  <c r="M23" i="62" l="1"/>
  <c r="O23" i="62"/>
  <c r="O32" i="1"/>
  <c r="O31" i="1"/>
  <c r="O30" i="1"/>
  <c r="O29" i="1"/>
  <c r="O28" i="1"/>
  <c r="O27" i="1"/>
  <c r="M32" i="1"/>
  <c r="M31" i="1"/>
  <c r="M30" i="1"/>
  <c r="M29" i="1"/>
  <c r="M28" i="1"/>
  <c r="M27" i="1"/>
  <c r="K32" i="1"/>
  <c r="K31" i="1"/>
  <c r="K30" i="1"/>
  <c r="K29" i="1"/>
  <c r="K28" i="1"/>
  <c r="K27" i="1"/>
  <c r="K26" i="1" l="1"/>
  <c r="O20" i="62"/>
  <c r="O19" i="62"/>
  <c r="O18" i="62"/>
  <c r="M20" i="62"/>
  <c r="M19" i="62"/>
  <c r="M18" i="62"/>
  <c r="K20" i="62"/>
  <c r="K19" i="62"/>
  <c r="K18" i="62"/>
  <c r="O32" i="64" l="1"/>
  <c r="M32" i="64"/>
  <c r="K32" i="64"/>
  <c r="O31" i="64"/>
  <c r="M31" i="64"/>
  <c r="K31" i="64"/>
  <c r="O30" i="64"/>
  <c r="M30" i="64"/>
  <c r="K30" i="64"/>
  <c r="O29" i="64"/>
  <c r="M29" i="64"/>
  <c r="K29" i="64"/>
  <c r="O28" i="64"/>
  <c r="M28" i="64"/>
  <c r="K28" i="64"/>
  <c r="O27" i="64"/>
  <c r="M27" i="64"/>
  <c r="O23" i="64"/>
  <c r="M23" i="64"/>
  <c r="K23" i="64"/>
  <c r="O22" i="64"/>
  <c r="M22" i="64"/>
  <c r="K22" i="64"/>
  <c r="O21" i="64"/>
  <c r="M21" i="64"/>
  <c r="K21" i="64"/>
  <c r="O20" i="64"/>
  <c r="M20" i="64"/>
  <c r="K20" i="64"/>
  <c r="O19" i="64"/>
  <c r="M19" i="64"/>
  <c r="K19" i="64"/>
  <c r="O18" i="64"/>
  <c r="M18" i="64"/>
  <c r="K18" i="64"/>
  <c r="O14" i="64"/>
  <c r="M14" i="64"/>
  <c r="K14" i="64"/>
  <c r="O13" i="64"/>
  <c r="M13" i="64"/>
  <c r="K13" i="64"/>
  <c r="O12" i="64"/>
  <c r="M12" i="64"/>
  <c r="K12" i="64"/>
  <c r="O11" i="64"/>
  <c r="M11" i="64"/>
  <c r="K11" i="64"/>
  <c r="O10" i="64"/>
  <c r="M10" i="64"/>
  <c r="K10" i="64"/>
  <c r="O9" i="64"/>
  <c r="M9" i="64"/>
  <c r="K9" i="64"/>
  <c r="N60" i="65" l="1"/>
  <c r="N59" i="65"/>
  <c r="N58" i="65"/>
  <c r="N57" i="65"/>
  <c r="N56" i="65"/>
  <c r="N55" i="65"/>
  <c r="L60" i="65"/>
  <c r="L59" i="65"/>
  <c r="L58" i="65"/>
  <c r="L57" i="65"/>
  <c r="L56" i="65"/>
  <c r="L55" i="65"/>
  <c r="J60" i="65"/>
  <c r="J59" i="65"/>
  <c r="J58" i="65"/>
  <c r="J57" i="65"/>
  <c r="J56" i="65"/>
  <c r="J55" i="65"/>
  <c r="H60" i="65"/>
  <c r="H59" i="65"/>
  <c r="H58" i="65"/>
  <c r="H57" i="65"/>
  <c r="H56" i="65"/>
  <c r="H55" i="65"/>
  <c r="F60" i="65"/>
  <c r="F59" i="65"/>
  <c r="F58" i="65"/>
  <c r="F57" i="65"/>
  <c r="F56" i="65"/>
  <c r="F55" i="65"/>
  <c r="D60" i="65"/>
  <c r="D59" i="65"/>
  <c r="D58" i="65"/>
  <c r="D57" i="65"/>
  <c r="D56" i="65"/>
  <c r="D55" i="65"/>
  <c r="N52" i="65"/>
  <c r="N51" i="65"/>
  <c r="N50" i="65"/>
  <c r="N49" i="65"/>
  <c r="N46" i="65" s="1"/>
  <c r="N48" i="65"/>
  <c r="N47" i="65"/>
  <c r="L52" i="65"/>
  <c r="L51" i="65"/>
  <c r="L50" i="65"/>
  <c r="L49" i="65"/>
  <c r="L48" i="65"/>
  <c r="L47" i="65"/>
  <c r="J52" i="65"/>
  <c r="J51" i="65"/>
  <c r="J50" i="65"/>
  <c r="J49" i="65"/>
  <c r="J48" i="65"/>
  <c r="J47" i="65"/>
  <c r="H52" i="65"/>
  <c r="H51" i="65"/>
  <c r="H50" i="65"/>
  <c r="H49" i="65"/>
  <c r="H48" i="65"/>
  <c r="H47" i="65"/>
  <c r="F52" i="65"/>
  <c r="F51" i="65"/>
  <c r="F50" i="65"/>
  <c r="F49" i="65"/>
  <c r="F48" i="65"/>
  <c r="F47" i="65"/>
  <c r="D52" i="65"/>
  <c r="D51" i="65"/>
  <c r="D50" i="65"/>
  <c r="D49" i="65"/>
  <c r="D48" i="65"/>
  <c r="D47" i="65"/>
  <c r="N44" i="65"/>
  <c r="N43" i="65"/>
  <c r="N42" i="65"/>
  <c r="N41" i="65"/>
  <c r="N40" i="65"/>
  <c r="N39" i="65"/>
  <c r="L44" i="65"/>
  <c r="L43" i="65"/>
  <c r="L42" i="65"/>
  <c r="L41" i="65"/>
  <c r="L40" i="65"/>
  <c r="L39" i="65"/>
  <c r="J44" i="65"/>
  <c r="J43" i="65"/>
  <c r="J42" i="65"/>
  <c r="J41" i="65"/>
  <c r="J38" i="65" s="1"/>
  <c r="J40" i="65"/>
  <c r="J39" i="65"/>
  <c r="H44" i="65"/>
  <c r="H43" i="65"/>
  <c r="H42" i="65"/>
  <c r="H41" i="65"/>
  <c r="H40" i="65"/>
  <c r="H39" i="65"/>
  <c r="H38" i="65" s="1"/>
  <c r="F44" i="65"/>
  <c r="F43" i="65"/>
  <c r="F42" i="65"/>
  <c r="F41" i="65"/>
  <c r="F40" i="65"/>
  <c r="F39" i="65"/>
  <c r="D44" i="65"/>
  <c r="D43" i="65"/>
  <c r="D42" i="65"/>
  <c r="D41" i="65"/>
  <c r="D40" i="65"/>
  <c r="D39" i="65"/>
  <c r="O21" i="2"/>
  <c r="O20" i="2"/>
  <c r="O19" i="2"/>
  <c r="O18" i="2"/>
  <c r="O17" i="2"/>
  <c r="M21" i="2"/>
  <c r="M20" i="2"/>
  <c r="M19" i="2"/>
  <c r="M18" i="2"/>
  <c r="M17" i="2"/>
  <c r="K21" i="2"/>
  <c r="K20" i="2"/>
  <c r="K19" i="2"/>
  <c r="K18" i="2"/>
  <c r="K17" i="2"/>
  <c r="O63" i="63"/>
  <c r="O62" i="63"/>
  <c r="M63" i="63"/>
  <c r="M62" i="63"/>
  <c r="K63" i="63"/>
  <c r="K62" i="63"/>
  <c r="O58" i="63"/>
  <c r="O57" i="63"/>
  <c r="M58" i="63"/>
  <c r="M57" i="63"/>
  <c r="K58" i="63"/>
  <c r="K57" i="63"/>
  <c r="O53" i="63"/>
  <c r="O52" i="63"/>
  <c r="M53" i="63"/>
  <c r="M52" i="63"/>
  <c r="K53" i="63"/>
  <c r="O13" i="63"/>
  <c r="O12" i="63"/>
  <c r="O11" i="63"/>
  <c r="O10" i="63"/>
  <c r="O9" i="63"/>
  <c r="M13" i="63"/>
  <c r="M12" i="63"/>
  <c r="M11" i="63"/>
  <c r="M10" i="63"/>
  <c r="M9" i="63"/>
  <c r="K13" i="63"/>
  <c r="K12" i="63"/>
  <c r="K11" i="63"/>
  <c r="K10" i="63"/>
  <c r="O66" i="62"/>
  <c r="O65" i="62"/>
  <c r="O64" i="62"/>
  <c r="M66" i="62"/>
  <c r="M65" i="62"/>
  <c r="M64" i="62"/>
  <c r="K66" i="62"/>
  <c r="K65" i="62"/>
  <c r="K64" i="62"/>
  <c r="O60" i="62"/>
  <c r="O59" i="62"/>
  <c r="O58" i="62"/>
  <c r="O57" i="62"/>
  <c r="O56" i="62"/>
  <c r="O55" i="62"/>
  <c r="M60" i="62"/>
  <c r="M59" i="62"/>
  <c r="M58" i="62"/>
  <c r="M57" i="62"/>
  <c r="M56" i="62"/>
  <c r="M55" i="62"/>
  <c r="K60" i="62"/>
  <c r="K59" i="62"/>
  <c r="K58" i="62"/>
  <c r="K57" i="62"/>
  <c r="K56" i="62"/>
  <c r="K55" i="62"/>
  <c r="K51" i="62"/>
  <c r="O51" i="62"/>
  <c r="O50" i="62"/>
  <c r="O49" i="62"/>
  <c r="O48" i="62"/>
  <c r="O47" i="62"/>
  <c r="O46" i="62"/>
  <c r="O45" i="62"/>
  <c r="O44" i="62"/>
  <c r="M51" i="62"/>
  <c r="M50" i="62"/>
  <c r="M49" i="62"/>
  <c r="M48" i="62"/>
  <c r="M47" i="62"/>
  <c r="M46" i="62"/>
  <c r="M45" i="62"/>
  <c r="M44" i="62"/>
  <c r="K50" i="62"/>
  <c r="K49" i="62"/>
  <c r="K48" i="62"/>
  <c r="K47" i="62"/>
  <c r="K46" i="62"/>
  <c r="K45" i="62"/>
  <c r="K44" i="62"/>
  <c r="O15" i="62"/>
  <c r="O14" i="62"/>
  <c r="M15" i="62"/>
  <c r="M14" i="62"/>
  <c r="K15" i="62"/>
  <c r="K14" i="62"/>
  <c r="O10" i="62"/>
  <c r="O9" i="62"/>
  <c r="M10" i="62"/>
  <c r="M9" i="62"/>
  <c r="K10" i="62"/>
  <c r="K9" i="62"/>
  <c r="O37" i="1"/>
  <c r="O36" i="1"/>
  <c r="M37" i="1"/>
  <c r="M36" i="1"/>
  <c r="K37" i="1"/>
  <c r="K36" i="1"/>
  <c r="M56" i="63" l="1"/>
  <c r="K8" i="63"/>
  <c r="L54" i="65"/>
  <c r="O24" i="2"/>
  <c r="M35" i="1"/>
  <c r="O56" i="63"/>
  <c r="M8" i="62"/>
  <c r="O16" i="2"/>
  <c r="M16" i="2"/>
  <c r="O54" i="62"/>
  <c r="K35" i="1"/>
  <c r="O43" i="62"/>
  <c r="M8" i="64"/>
  <c r="M17" i="62"/>
  <c r="K51" i="63"/>
  <c r="O61" i="63"/>
  <c r="N38" i="65"/>
  <c r="F46" i="65"/>
  <c r="M43" i="62"/>
  <c r="O35" i="1"/>
  <c r="O8" i="62"/>
  <c r="M13" i="62"/>
  <c r="K43" i="62"/>
  <c r="K54" i="62"/>
  <c r="M51" i="63"/>
  <c r="K56" i="63"/>
  <c r="M61" i="63"/>
  <c r="N54" i="65"/>
  <c r="J54" i="65"/>
  <c r="L46" i="65"/>
  <c r="O17" i="64"/>
  <c r="M17" i="64"/>
  <c r="O8" i="64"/>
  <c r="M8" i="2"/>
  <c r="O8" i="2"/>
  <c r="K8" i="2"/>
  <c r="K16" i="2"/>
  <c r="M24" i="2"/>
  <c r="K61" i="63"/>
  <c r="O8" i="63"/>
  <c r="M63" i="62"/>
  <c r="O63" i="62"/>
  <c r="K63" i="62"/>
  <c r="M54" i="62"/>
  <c r="O17" i="62"/>
  <c r="K13" i="62"/>
  <c r="K8" i="62"/>
  <c r="O51" i="63"/>
  <c r="H54" i="65"/>
  <c r="F54" i="65"/>
  <c r="D54" i="65"/>
  <c r="J46" i="65"/>
  <c r="H46" i="65"/>
  <c r="O26" i="64"/>
  <c r="M26" i="64"/>
  <c r="K26" i="64"/>
  <c r="L38" i="65"/>
  <c r="M16" i="63"/>
  <c r="O16" i="63"/>
  <c r="M8" i="63"/>
  <c r="O13" i="62"/>
  <c r="D46" i="65"/>
  <c r="F38" i="65"/>
  <c r="K8" i="64"/>
  <c r="K17" i="62"/>
  <c r="D38" i="65"/>
  <c r="K17" i="64"/>
  <c r="K24" i="2"/>
  <c r="K16" i="63"/>
  <c r="O23" i="1"/>
  <c r="O22" i="1"/>
  <c r="O21" i="1"/>
  <c r="O20" i="1"/>
  <c r="O19" i="1"/>
  <c r="M23" i="1"/>
  <c r="M22" i="1"/>
  <c r="M21" i="1"/>
  <c r="M20" i="1"/>
  <c r="M19" i="1"/>
  <c r="K23" i="1"/>
  <c r="K22" i="1"/>
  <c r="K21" i="1"/>
  <c r="K20" i="1"/>
  <c r="K19" i="1"/>
  <c r="O16" i="1"/>
  <c r="O15" i="1"/>
  <c r="M16" i="1"/>
  <c r="M15" i="1"/>
  <c r="K16" i="1"/>
  <c r="K15" i="1"/>
  <c r="O12" i="1"/>
  <c r="O11" i="1"/>
  <c r="O10" i="1"/>
  <c r="O9" i="1"/>
  <c r="M12" i="1"/>
  <c r="M11" i="1"/>
  <c r="M10" i="1"/>
  <c r="M9" i="1"/>
  <c r="K12" i="1"/>
  <c r="K11" i="1"/>
  <c r="K10" i="1"/>
  <c r="K9" i="1"/>
  <c r="O14" i="1" l="1"/>
  <c r="K18" i="1"/>
  <c r="K14" i="1"/>
  <c r="M14" i="1"/>
  <c r="O8" i="1"/>
  <c r="K8" i="1"/>
  <c r="O18" i="1"/>
  <c r="M18" i="1"/>
  <c r="M8" i="1"/>
  <c r="O26" i="1"/>
  <c r="M26" i="1"/>
</calcChain>
</file>

<file path=xl/sharedStrings.xml><?xml version="1.0" encoding="utf-8"?>
<sst xmlns="http://schemas.openxmlformats.org/spreadsheetml/2006/main" count="1023" uniqueCount="154">
  <si>
    <t>Total</t>
  </si>
  <si>
    <t>Aguascalientes</t>
  </si>
  <si>
    <t>Baja California</t>
  </si>
  <si>
    <t>Baja California Sur</t>
  </si>
  <si>
    <t>Campeche</t>
  </si>
  <si>
    <t>Colima</t>
  </si>
  <si>
    <t>Chiapas</t>
  </si>
  <si>
    <t>Chihuahua</t>
  </si>
  <si>
    <t>Distrito Federal</t>
  </si>
  <si>
    <t>Durango</t>
  </si>
  <si>
    <t>Guanajuato</t>
  </si>
  <si>
    <t>Guerrero</t>
  </si>
  <si>
    <t>Hidalgo</t>
  </si>
  <si>
    <t>Jalisco</t>
  </si>
  <si>
    <t>México</t>
  </si>
  <si>
    <t>Morelos</t>
  </si>
  <si>
    <t>Nayarit</t>
  </si>
  <si>
    <t>Nuevo León</t>
  </si>
  <si>
    <t>Oaxaca</t>
  </si>
  <si>
    <t>Puebla</t>
  </si>
  <si>
    <t>Quintana Roo</t>
  </si>
  <si>
    <t>San Luis Potosí</t>
  </si>
  <si>
    <t>Sinaloa</t>
  </si>
  <si>
    <t>Sonora</t>
  </si>
  <si>
    <t>Tabasco</t>
  </si>
  <si>
    <t>Tamaulipas</t>
  </si>
  <si>
    <t>Tlaxcala</t>
  </si>
  <si>
    <t>Yucatán</t>
  </si>
  <si>
    <t>Zacatecas</t>
  </si>
  <si>
    <t>No especificado</t>
  </si>
  <si>
    <t>Urbana</t>
  </si>
  <si>
    <t>No urbana</t>
  </si>
  <si>
    <t>Sexo</t>
  </si>
  <si>
    <t>Hombres</t>
  </si>
  <si>
    <t>Mujeres</t>
  </si>
  <si>
    <t>Sin registro.</t>
  </si>
  <si>
    <t>Notas:</t>
  </si>
  <si>
    <t>20 a 29 años</t>
  </si>
  <si>
    <t>30 a 39 años</t>
  </si>
  <si>
    <t>40 a 49 años</t>
  </si>
  <si>
    <t>15 a 19 años</t>
  </si>
  <si>
    <t>*</t>
  </si>
  <si>
    <t>Coahuila de Zaragoza</t>
  </si>
  <si>
    <t>Michoacán de Ocampo</t>
  </si>
  <si>
    <t>Grupos de edad</t>
  </si>
  <si>
    <t>50 años o más</t>
  </si>
  <si>
    <t>Lugar de residencia</t>
  </si>
  <si>
    <t>Lugar de residencia y
     grupos de edad</t>
  </si>
  <si>
    <t>Con documentos</t>
  </si>
  <si>
    <t>Sin documentos</t>
  </si>
  <si>
    <t>Estados Unidos</t>
  </si>
  <si>
    <t>Aeropuerto</t>
  </si>
  <si>
    <t>Guadalajara</t>
  </si>
  <si>
    <t>León</t>
  </si>
  <si>
    <t>Morelia</t>
  </si>
  <si>
    <t>Características sociodemográficas</t>
  </si>
  <si>
    <t>Características de estancia en Estados Unidos</t>
  </si>
  <si>
    <t>Condición de ciudadanía estadounidense</t>
  </si>
  <si>
    <t>Con ciudadanía</t>
  </si>
  <si>
    <t>Sin ciudadanía</t>
  </si>
  <si>
    <t>Con experiencia migratoria laboral previa</t>
  </si>
  <si>
    <t xml:space="preserve">Primera migración laboral </t>
  </si>
  <si>
    <t>Sin experiencia migratoria laboral previa</t>
  </si>
  <si>
    <t>Antes de 2002</t>
  </si>
  <si>
    <t>California</t>
  </si>
  <si>
    <t>Texas</t>
  </si>
  <si>
    <t>Otro estado</t>
  </si>
  <si>
    <t>Illinois</t>
  </si>
  <si>
    <t>Florida</t>
  </si>
  <si>
    <t>Características de retorno a México</t>
  </si>
  <si>
    <t>Razón de retorno a México</t>
  </si>
  <si>
    <t>Otra razón</t>
  </si>
  <si>
    <t>De paseo</t>
  </si>
  <si>
    <t>Entidad federativa de destino</t>
  </si>
  <si>
    <t>Regresará</t>
  </si>
  <si>
    <t>No regresará</t>
  </si>
  <si>
    <t>Georgia</t>
  </si>
  <si>
    <t>Nevada</t>
  </si>
  <si>
    <t>Nueva York</t>
  </si>
  <si>
    <t>Visita a familiares o amigos</t>
  </si>
  <si>
    <t>Trabajar en México</t>
  </si>
  <si>
    <t>Nivel educativo</t>
  </si>
  <si>
    <t>Primaria incompleta</t>
  </si>
  <si>
    <t>Primaria completa</t>
  </si>
  <si>
    <t>Algún grado de secundaria</t>
  </si>
  <si>
    <t>Situación conyugal</t>
  </si>
  <si>
    <t>Unido</t>
  </si>
  <si>
    <t>No unido</t>
  </si>
  <si>
    <t>Tiempo de estancia en Estados Unidos</t>
  </si>
  <si>
    <t>Hasta 1 mes</t>
  </si>
  <si>
    <t>Más de 1 mes hasta 6 meses</t>
  </si>
  <si>
    <t>Más de 6 meses hasta 1 año</t>
  </si>
  <si>
    <t>Más de 1 año hasta 2 años</t>
  </si>
  <si>
    <t>Más de 2 años hasta 3 años</t>
  </si>
  <si>
    <t>Más de 3 años</t>
  </si>
  <si>
    <t>Vivir en México</t>
  </si>
  <si>
    <t>Envió remesas</t>
  </si>
  <si>
    <t>No envió remesas</t>
  </si>
  <si>
    <t>Lugar de residencia y
     nivel educativo</t>
  </si>
  <si>
    <t>Sin escolaridad</t>
  </si>
  <si>
    <t>Condición de experiencia migratoria 
laboral en Estados Unidos</t>
  </si>
  <si>
    <t>Estado de mayor permanencia en 
Estados Unidos</t>
  </si>
  <si>
    <t xml:space="preserve">    México</t>
  </si>
  <si>
    <t xml:space="preserve">    Estados Unidos</t>
  </si>
  <si>
    <t>Menos de 30 casos muestrales.</t>
  </si>
  <si>
    <t>Algún grado de bachillerato</t>
  </si>
  <si>
    <t>Algún grado de licenciatura o más</t>
  </si>
  <si>
    <r>
      <t>Localidad de destino</t>
    </r>
    <r>
      <rPr>
        <b/>
        <vertAlign val="superscript"/>
        <sz val="10"/>
        <rFont val="Arial"/>
        <family val="2"/>
      </rPr>
      <t>1</t>
    </r>
  </si>
  <si>
    <t>Para las definiciones de localidad de destino urbana y no urbana, véase Glosario.</t>
  </si>
  <si>
    <r>
      <t xml:space="preserve">Documentos de permanencia en 
Estados Unidos </t>
    </r>
    <r>
      <rPr>
        <b/>
        <vertAlign val="superscript"/>
        <sz val="10"/>
        <rFont val="Arial"/>
        <family val="2"/>
      </rPr>
      <t>1</t>
    </r>
  </si>
  <si>
    <t>Característica que excluye a quienes cuentan con ciudadanía.</t>
  </si>
  <si>
    <t xml:space="preserve"> </t>
  </si>
  <si>
    <t>No especificado o no se dirige a México</t>
  </si>
  <si>
    <t>Absolutos</t>
  </si>
  <si>
    <t>Porcentajes</t>
  </si>
  <si>
    <t>N/C</t>
  </si>
  <si>
    <t>Los porcentajes se estiman respecto al total de respuestas válidas, omitiendo los no especificados.</t>
  </si>
  <si>
    <t>Razón de permanencia en Estados Unidos</t>
  </si>
  <si>
    <t>Trabajar en Estados Unidos</t>
  </si>
  <si>
    <t>Vivir en Estados Unidos</t>
  </si>
  <si>
    <r>
      <t xml:space="preserve">Año de entrada a Estados Unidos del  viaje laboral más reciente </t>
    </r>
    <r>
      <rPr>
        <b/>
        <vertAlign val="superscript"/>
        <sz val="10"/>
        <rFont val="Arial"/>
        <family val="2"/>
      </rPr>
      <t>2</t>
    </r>
  </si>
  <si>
    <t>Cuadro 6.2.4.1.</t>
  </si>
  <si>
    <t>Cuadro 6.2.4.2.</t>
  </si>
  <si>
    <t>Cuadro 6.2.4.3.</t>
  </si>
  <si>
    <t>Cuadro 6.2.4.4.</t>
  </si>
  <si>
    <t>Cuadro 6.2.4.5.</t>
  </si>
  <si>
    <t>Cuadro 6.2.4.6.</t>
  </si>
  <si>
    <t xml:space="preserve">Migrantes Procedentes de Estados Unidos por aeropuertos </t>
  </si>
  <si>
    <t>Cuadros</t>
  </si>
  <si>
    <t>Veracruz de Ignacio de la Llave</t>
  </si>
  <si>
    <t>Querétaro</t>
  </si>
  <si>
    <t>Condición de envío de remesas en el último año</t>
  </si>
  <si>
    <t>Índice</t>
  </si>
  <si>
    <t>/</t>
  </si>
  <si>
    <t>//</t>
  </si>
  <si>
    <t>Por cambios en el cuestionario 2015, las categorías de paseo y visita a familiares y amigos se unen en la categoría "Visitar familiares, amistades, evento social o religioso".</t>
  </si>
  <si>
    <t>Por cambios en el cuestionario 2015, las categorías "Trabajar en México" y "Vivir en otra parte de México, se fucionan en la categoría "Vivir o trabajar en México o establecer un negocio".</t>
  </si>
  <si>
    <t/>
  </si>
  <si>
    <t>Característica que excluye a quienes no cuentan con experiencia migratoria laboral en Estados Unidos.</t>
  </si>
  <si>
    <t>EMIF NORTE 2017</t>
  </si>
  <si>
    <t>n.d.</t>
  </si>
  <si>
    <t>No disponible</t>
  </si>
  <si>
    <t>Intención de regresar a Estados Unidos a trabajar o buscar trabajo</t>
  </si>
  <si>
    <t>Características sociodemográficas según lugar de residencia, estimación anual 2017 (enero-diciembre)</t>
  </si>
  <si>
    <t>Características de estancia en Estados Unidos según lugar de residencia, estimación anual 2017 (enero-diciembre)</t>
  </si>
  <si>
    <t>Características de retorno a México según lugar de residencia, estimación anual 2017 (enero-diciembre)</t>
  </si>
  <si>
    <t>Lugar de residencia por grupos de edad según sexo, estimación anual 2017 (enero-diciembre)</t>
  </si>
  <si>
    <t>Lugar de residencia por nivel educativo según sexo, estimación anual 2017 (enero-diciembre)</t>
  </si>
  <si>
    <t>Lugar de residencia por nivel educativo según grupos de edad, estimación anual 2017 (enero-diciembre)</t>
  </si>
  <si>
    <t>Migrantes Procedentes de Estados Unidos por Aeropuertos, estimación anual 2017 (enero-diciembre)</t>
  </si>
  <si>
    <t xml:space="preserve">Migrantes Procedentes de Estados Unidos por aeropuertos. </t>
  </si>
  <si>
    <r>
      <t>Migrantes Procedentes de Estados Unidos por aeropuertos.</t>
    </r>
    <r>
      <rPr>
        <b/>
        <vertAlign val="superscript"/>
        <sz val="11"/>
        <rFont val="Arial"/>
        <family val="2"/>
      </rPr>
      <t xml:space="preserve"> </t>
    </r>
  </si>
  <si>
    <t>Nota</t>
  </si>
  <si>
    <t>El levantamiento de este flujo migratorio fue de enero a septiembre de 2017 y a partir de octubre de ese mismo año dejó de levantarse. Con el fin de mantener la comparabilidad de tabulados de este flujo, se elaboró una estimación anual de 2017 para presentar los resultados (véase “Nota metodológica sobre la estimación de montos para el trimestre octubre-diciembre de 2017, Emif Norte”)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</si>
</sst>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64" formatCode="###\ ###\ ###"/>
    <numFmt numFmtId="165" formatCode="_-* #,##0.0_-;\-* #,##0.0_-;_-* &quot;-&quot;??_-;_-@_-"/>
    <numFmt numFmtId="166" formatCode="_-* #\ ###\ ##0_-;\-* #\ ###\ ##0_-;_-* &quot;---&quot;??_-;_-@_-"/>
    <numFmt numFmtId="167" formatCode="_-* #\ ###\ ##0_-;\-* #\ ###\ ##0_-;_-* &quot;---&quot;_-;_-@_-"/>
    <numFmt numFmtId="168" formatCode="_-* #.0\ ###\ ##0_-;\-* #.0\ ###\ ##0_-;_-* &quot;---&quot;_-;_-@_-"/>
  </numFmts>
  <fonts count="19">
    <font>
      <sz val="10"/>
      <name val="CG Omega"/>
    </font>
    <font>
      <sz val="11"/>
      <color theme="1"/>
      <name val="Calibri"/>
      <family val="2"/>
      <scheme val="minor"/>
    </font>
    <font>
      <sz val="11"/>
      <color theme="1"/>
      <name val="Calibri"/>
      <family val="2"/>
      <scheme val="minor"/>
    </font>
    <font>
      <sz val="11"/>
      <color theme="1"/>
      <name val="Calibri"/>
      <family val="2"/>
      <scheme val="minor"/>
    </font>
    <font>
      <sz val="10"/>
      <name val="CG Omega"/>
    </font>
    <font>
      <sz val="10"/>
      <name val="Arial"/>
      <family val="2"/>
    </font>
    <font>
      <b/>
      <sz val="11"/>
      <name val="Arial"/>
      <family val="2"/>
    </font>
    <font>
      <sz val="10"/>
      <name val="Arial"/>
      <family val="2"/>
    </font>
    <font>
      <b/>
      <sz val="10"/>
      <name val="Arial"/>
      <family val="2"/>
    </font>
    <font>
      <sz val="8"/>
      <name val="Arial"/>
      <family val="2"/>
    </font>
    <font>
      <sz val="11"/>
      <name val="Arial"/>
      <family val="2"/>
    </font>
    <font>
      <b/>
      <vertAlign val="superscript"/>
      <sz val="10"/>
      <name val="Arial"/>
      <family val="2"/>
    </font>
    <font>
      <vertAlign val="superscript"/>
      <sz val="8"/>
      <name val="Arial"/>
      <family val="2"/>
    </font>
    <font>
      <sz val="10"/>
      <color indexed="10"/>
      <name val="Arial"/>
      <family val="2"/>
    </font>
    <font>
      <u/>
      <sz val="10"/>
      <color indexed="12"/>
      <name val="CG Omega"/>
      <family val="2"/>
    </font>
    <font>
      <u/>
      <sz val="10"/>
      <color indexed="12"/>
      <name val="Arial"/>
      <family val="2"/>
    </font>
    <font>
      <b/>
      <vertAlign val="superscript"/>
      <sz val="11"/>
      <name val="Arial"/>
      <family val="2"/>
    </font>
    <font>
      <b/>
      <sz val="10"/>
      <color rgb="FFFF0000"/>
      <name val="Arial"/>
      <family val="2"/>
    </font>
    <font>
      <b/>
      <sz val="8"/>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medium">
        <color indexed="64"/>
      </bottom>
      <diagonal/>
    </border>
    <border>
      <left/>
      <right/>
      <top/>
      <bottom style="thin">
        <color indexed="64"/>
      </bottom>
      <diagonal/>
    </border>
  </borders>
  <cellStyleXfs count="13">
    <xf numFmtId="0" fontId="0" fillId="0" borderId="0"/>
    <xf numFmtId="43" fontId="4" fillId="0" borderId="0" applyFont="0" applyFill="0" applyBorder="0" applyAlignment="0" applyProtection="0"/>
    <xf numFmtId="0" fontId="4" fillId="0" borderId="0"/>
    <xf numFmtId="0" fontId="5" fillId="0" borderId="0"/>
    <xf numFmtId="0" fontId="14" fillId="0" borderId="0" applyNumberFormat="0" applyFill="0" applyBorder="0" applyAlignment="0" applyProtection="0">
      <alignment vertical="top"/>
      <protection locked="0"/>
    </xf>
    <xf numFmtId="0" fontId="3" fillId="0" borderId="0"/>
    <xf numFmtId="0" fontId="2" fillId="0" borderId="0"/>
    <xf numFmtId="0" fontId="1" fillId="0" borderId="0"/>
    <xf numFmtId="0" fontId="4" fillId="0" borderId="0"/>
    <xf numFmtId="43" fontId="4" fillId="0" borderId="0" applyFont="0" applyFill="0" applyBorder="0" applyAlignment="0" applyProtection="0"/>
    <xf numFmtId="0" fontId="14" fillId="0" borderId="0" applyNumberFormat="0" applyFill="0" applyBorder="0" applyAlignment="0" applyProtection="0">
      <alignment vertical="top"/>
      <protection locked="0"/>
    </xf>
    <xf numFmtId="0" fontId="1" fillId="0" borderId="0"/>
    <xf numFmtId="0" fontId="1" fillId="0" borderId="0"/>
  </cellStyleXfs>
  <cellXfs count="192">
    <xf numFmtId="0" fontId="0" fillId="0" borderId="0" xfId="0"/>
    <xf numFmtId="0" fontId="7" fillId="0" borderId="0" xfId="0" applyFont="1" applyFill="1"/>
    <xf numFmtId="0" fontId="7" fillId="0" borderId="1" xfId="0" applyFont="1" applyFill="1" applyBorder="1"/>
    <xf numFmtId="0" fontId="7" fillId="0" borderId="0" xfId="0" applyFont="1" applyFill="1" applyAlignment="1">
      <alignment wrapText="1"/>
    </xf>
    <xf numFmtId="0" fontId="9" fillId="0" borderId="0" xfId="0" applyFont="1" applyFill="1"/>
    <xf numFmtId="0" fontId="9" fillId="0" borderId="0" xfId="0" applyFont="1" applyFill="1" applyAlignment="1">
      <alignment horizontal="right"/>
    </xf>
    <xf numFmtId="0" fontId="9" fillId="0" borderId="0" xfId="3" applyFont="1" applyFill="1" applyAlignment="1">
      <alignment horizontal="right"/>
    </xf>
    <xf numFmtId="0" fontId="9" fillId="0" borderId="0" xfId="3" applyFont="1" applyFill="1"/>
    <xf numFmtId="41" fontId="9" fillId="0" borderId="0" xfId="0" applyNumberFormat="1" applyFont="1" applyFill="1" applyAlignment="1">
      <alignment horizontal="center"/>
    </xf>
    <xf numFmtId="0" fontId="10" fillId="0" borderId="0" xfId="0" applyFont="1" applyFill="1"/>
    <xf numFmtId="0" fontId="10" fillId="0" borderId="1" xfId="0" applyFont="1" applyFill="1" applyBorder="1"/>
    <xf numFmtId="166" fontId="7" fillId="0" borderId="0" xfId="0" applyNumberFormat="1" applyFont="1" applyFill="1"/>
    <xf numFmtId="0" fontId="7" fillId="0" borderId="0" xfId="2" applyFont="1" applyFill="1"/>
    <xf numFmtId="0" fontId="12" fillId="0" borderId="0" xfId="0" quotePrefix="1" applyFont="1" applyFill="1" applyAlignment="1">
      <alignment horizontal="center"/>
    </xf>
    <xf numFmtId="167" fontId="7" fillId="0" borderId="0" xfId="0" applyNumberFormat="1" applyFont="1" applyFill="1"/>
    <xf numFmtId="167" fontId="8" fillId="0" borderId="0" xfId="0" applyNumberFormat="1" applyFont="1" applyFill="1"/>
    <xf numFmtId="0" fontId="10" fillId="0" borderId="0" xfId="0" applyFont="1" applyFill="1" applyAlignment="1">
      <alignment horizontal="center"/>
    </xf>
    <xf numFmtId="165" fontId="8" fillId="0" borderId="0" xfId="1" applyNumberFormat="1" applyFont="1" applyFill="1"/>
    <xf numFmtId="165" fontId="7" fillId="0" borderId="0" xfId="1" applyNumberFormat="1" applyFont="1" applyFill="1"/>
    <xf numFmtId="164" fontId="8" fillId="0" borderId="0" xfId="0" applyNumberFormat="1" applyFont="1" applyFill="1" applyAlignment="1">
      <alignment horizontal="left"/>
    </xf>
    <xf numFmtId="167" fontId="8" fillId="2" borderId="0" xfId="0" applyNumberFormat="1" applyFont="1" applyFill="1"/>
    <xf numFmtId="167" fontId="5" fillId="2" borderId="0" xfId="0" applyNumberFormat="1" applyFont="1" applyFill="1"/>
    <xf numFmtId="0" fontId="7" fillId="2" borderId="0" xfId="0" applyFont="1" applyFill="1"/>
    <xf numFmtId="0" fontId="10" fillId="2" borderId="0" xfId="0" applyFont="1" applyFill="1" applyAlignment="1">
      <alignment horizontal="center"/>
    </xf>
    <xf numFmtId="0" fontId="10" fillId="2" borderId="0" xfId="0" applyFont="1" applyFill="1" applyAlignment="1">
      <alignment horizontal="center" vertical="top"/>
    </xf>
    <xf numFmtId="0" fontId="10" fillId="2" borderId="0" xfId="0" applyFont="1" applyFill="1"/>
    <xf numFmtId="0" fontId="7" fillId="2" borderId="0" xfId="0" applyFont="1" applyFill="1" applyAlignment="1">
      <alignment wrapText="1"/>
    </xf>
    <xf numFmtId="167" fontId="7" fillId="2" borderId="0" xfId="0" applyNumberFormat="1" applyFont="1" applyFill="1"/>
    <xf numFmtId="0" fontId="8" fillId="2" borderId="0" xfId="0" applyFont="1" applyFill="1"/>
    <xf numFmtId="0" fontId="9" fillId="2" borderId="0" xfId="0" applyFont="1" applyFill="1"/>
    <xf numFmtId="0" fontId="9" fillId="2" borderId="0" xfId="0" applyFont="1" applyFill="1" applyAlignment="1"/>
    <xf numFmtId="41" fontId="9" fillId="2" borderId="0" xfId="0" applyNumberFormat="1" applyFont="1" applyFill="1" applyAlignment="1">
      <alignment horizontal="center"/>
    </xf>
    <xf numFmtId="0" fontId="9" fillId="2" borderId="0" xfId="3" applyFont="1" applyFill="1" applyAlignment="1">
      <alignment horizontal="right"/>
    </xf>
    <xf numFmtId="0" fontId="7" fillId="2" borderId="0" xfId="0" applyFont="1" applyFill="1" applyAlignment="1">
      <alignment horizontal="center"/>
    </xf>
    <xf numFmtId="0" fontId="5" fillId="0" borderId="0" xfId="0" applyFont="1" applyFill="1"/>
    <xf numFmtId="167" fontId="5" fillId="0" borderId="0" xfId="0" applyNumberFormat="1" applyFont="1" applyFill="1" applyAlignment="1">
      <alignment horizontal="right"/>
    </xf>
    <xf numFmtId="0" fontId="7" fillId="0" borderId="0" xfId="0" applyFont="1" applyFill="1" applyAlignment="1">
      <alignment horizontal="left" vertical="center"/>
    </xf>
    <xf numFmtId="167" fontId="8" fillId="0" borderId="1" xfId="0" applyNumberFormat="1" applyFont="1" applyFill="1" applyBorder="1"/>
    <xf numFmtId="0" fontId="5" fillId="0" borderId="1" xfId="0" applyFont="1" applyFill="1" applyBorder="1"/>
    <xf numFmtId="166" fontId="7" fillId="0" borderId="1" xfId="0" applyNumberFormat="1" applyFont="1" applyFill="1" applyBorder="1"/>
    <xf numFmtId="164" fontId="8" fillId="0" borderId="1" xfId="0" applyNumberFormat="1" applyFont="1" applyFill="1" applyBorder="1" applyAlignment="1">
      <alignment horizontal="left"/>
    </xf>
    <xf numFmtId="167" fontId="5" fillId="0" borderId="1" xfId="0" applyNumberFormat="1" applyFont="1" applyFill="1" applyBorder="1" applyAlignment="1">
      <alignment horizontal="right"/>
    </xf>
    <xf numFmtId="0" fontId="8" fillId="0" borderId="0" xfId="0" applyFont="1"/>
    <xf numFmtId="0" fontId="5" fillId="0" borderId="0" xfId="0" applyFont="1"/>
    <xf numFmtId="0" fontId="5" fillId="0" borderId="0" xfId="0" applyFont="1" applyFill="1" applyAlignment="1">
      <alignment horizontal="left" vertical="center"/>
    </xf>
    <xf numFmtId="165" fontId="5" fillId="0" borderId="1" xfId="1" applyNumberFormat="1" applyFont="1" applyFill="1" applyBorder="1" applyAlignment="1">
      <alignment horizontal="right"/>
    </xf>
    <xf numFmtId="166" fontId="7" fillId="0" borderId="1" xfId="0" applyNumberFormat="1" applyFont="1" applyFill="1" applyBorder="1" applyAlignment="1">
      <alignment horizontal="right"/>
    </xf>
    <xf numFmtId="0" fontId="5" fillId="0" borderId="0" xfId="2" applyFont="1" applyFill="1" applyAlignment="1"/>
    <xf numFmtId="0" fontId="7" fillId="0" borderId="2" xfId="0" applyFont="1" applyFill="1" applyBorder="1" applyAlignment="1">
      <alignment horizontal="center" vertical="center" wrapText="1"/>
    </xf>
    <xf numFmtId="0" fontId="7" fillId="0" borderId="0" xfId="0" applyFont="1" applyFill="1" applyBorder="1" applyAlignment="1">
      <alignment horizontal="center" vertical="center"/>
    </xf>
    <xf numFmtId="0" fontId="7" fillId="0" borderId="2" xfId="0" applyFont="1" applyFill="1" applyBorder="1" applyAlignment="1">
      <alignment horizontal="center" vertical="center"/>
    </xf>
    <xf numFmtId="0" fontId="9" fillId="0" borderId="0" xfId="0" applyFont="1" applyFill="1" applyAlignment="1"/>
    <xf numFmtId="0" fontId="7" fillId="0" borderId="0" xfId="2" applyFont="1" applyFill="1" applyAlignment="1"/>
    <xf numFmtId="0" fontId="7" fillId="0" borderId="0" xfId="0" applyFont="1" applyFill="1" applyBorder="1" applyAlignment="1">
      <alignment horizontal="center" vertical="center" wrapText="1"/>
    </xf>
    <xf numFmtId="0" fontId="8" fillId="0" borderId="0" xfId="0" applyFont="1" applyFill="1" applyAlignment="1"/>
    <xf numFmtId="0" fontId="7" fillId="0" borderId="0" xfId="0" applyFont="1" applyFill="1" applyAlignment="1">
      <alignment horizontal="left" vertical="center" wrapText="1"/>
    </xf>
    <xf numFmtId="0" fontId="7" fillId="0" borderId="0" xfId="0" applyFont="1" applyFill="1" applyAlignment="1">
      <alignment vertical="center" wrapText="1"/>
    </xf>
    <xf numFmtId="0" fontId="7" fillId="0" borderId="0" xfId="2" applyFont="1" applyFill="1" applyAlignment="1"/>
    <xf numFmtId="0" fontId="7" fillId="0" borderId="0" xfId="2" applyFont="1" applyFill="1" applyBorder="1" applyAlignment="1"/>
    <xf numFmtId="0" fontId="8" fillId="0" borderId="0" xfId="2" applyFont="1" applyFill="1" applyAlignment="1"/>
    <xf numFmtId="0" fontId="9" fillId="0" borderId="0" xfId="0" applyFont="1" applyFill="1" applyAlignment="1">
      <alignment horizontal="center" vertical="center"/>
    </xf>
    <xf numFmtId="0" fontId="7" fillId="0" borderId="0" xfId="0" applyFont="1" applyFill="1" applyAlignment="1">
      <alignment horizontal="center"/>
    </xf>
    <xf numFmtId="0" fontId="7" fillId="0" borderId="0" xfId="0" applyFont="1" applyFill="1" applyAlignment="1"/>
    <xf numFmtId="166" fontId="9" fillId="0" borderId="0" xfId="0" applyNumberFormat="1" applyFont="1" applyFill="1"/>
    <xf numFmtId="164" fontId="8" fillId="0" borderId="0" xfId="0" applyNumberFormat="1" applyFont="1" applyFill="1" applyBorder="1" applyAlignment="1">
      <alignment horizontal="left"/>
    </xf>
    <xf numFmtId="167" fontId="8" fillId="0" borderId="0" xfId="0" applyNumberFormat="1" applyFont="1" applyFill="1" applyBorder="1"/>
    <xf numFmtId="0" fontId="5" fillId="0" borderId="0" xfId="2" applyFont="1" applyFill="1" applyAlignment="1"/>
    <xf numFmtId="0" fontId="15" fillId="0" borderId="0" xfId="4" applyFont="1" applyFill="1" applyAlignment="1" applyProtection="1">
      <alignment horizontal="center"/>
    </xf>
    <xf numFmtId="0" fontId="7" fillId="0" borderId="0" xfId="2" applyFont="1" applyFill="1" applyBorder="1" applyAlignment="1"/>
    <xf numFmtId="0" fontId="7" fillId="0" borderId="0" xfId="2" applyFont="1" applyFill="1" applyAlignment="1"/>
    <xf numFmtId="0" fontId="5" fillId="0" borderId="0" xfId="2" applyFont="1" applyFill="1" applyAlignment="1"/>
    <xf numFmtId="165" fontId="7" fillId="0" borderId="0" xfId="1" applyNumberFormat="1" applyFont="1" applyFill="1" applyAlignment="1">
      <alignment horizontal="center"/>
    </xf>
    <xf numFmtId="165" fontId="7" fillId="0" borderId="1" xfId="1" applyNumberFormat="1" applyFont="1" applyFill="1" applyBorder="1" applyAlignment="1">
      <alignment horizontal="center"/>
    </xf>
    <xf numFmtId="164" fontId="8" fillId="0" borderId="1" xfId="0" applyNumberFormat="1" applyFont="1" applyFill="1" applyBorder="1" applyAlignment="1">
      <alignment horizontal="center"/>
    </xf>
    <xf numFmtId="165" fontId="8" fillId="0" borderId="0" xfId="1" applyNumberFormat="1" applyFont="1" applyFill="1" applyAlignment="1">
      <alignment horizontal="center"/>
    </xf>
    <xf numFmtId="164" fontId="8" fillId="0" borderId="0" xfId="0" applyNumberFormat="1" applyFont="1" applyFill="1" applyAlignment="1">
      <alignment horizontal="center"/>
    </xf>
    <xf numFmtId="165" fontId="7" fillId="0" borderId="0" xfId="1" applyNumberFormat="1" applyFont="1" applyFill="1" applyBorder="1" applyAlignment="1">
      <alignment horizontal="center"/>
    </xf>
    <xf numFmtId="164" fontId="8" fillId="0" borderId="0" xfId="0" applyNumberFormat="1" applyFont="1" applyFill="1" applyBorder="1" applyAlignment="1">
      <alignment horizontal="center"/>
    </xf>
    <xf numFmtId="167" fontId="7" fillId="2" borderId="1" xfId="0" applyNumberFormat="1" applyFont="1" applyFill="1" applyBorder="1"/>
    <xf numFmtId="167" fontId="8" fillId="2" borderId="1" xfId="0" applyNumberFormat="1" applyFont="1" applyFill="1" applyBorder="1"/>
    <xf numFmtId="166" fontId="7" fillId="2" borderId="0" xfId="0" applyNumberFormat="1" applyFont="1" applyFill="1"/>
    <xf numFmtId="168" fontId="7" fillId="2" borderId="0" xfId="0" applyNumberFormat="1" applyFont="1" applyFill="1"/>
    <xf numFmtId="164" fontId="8" fillId="2" borderId="0" xfId="0" applyNumberFormat="1" applyFont="1" applyFill="1" applyAlignment="1">
      <alignment horizontal="left"/>
    </xf>
    <xf numFmtId="165" fontId="8" fillId="2" borderId="0" xfId="1" applyNumberFormat="1" applyFont="1" applyFill="1"/>
    <xf numFmtId="0" fontId="7" fillId="2" borderId="0" xfId="2" applyFont="1" applyFill="1"/>
    <xf numFmtId="165" fontId="7" fillId="2" borderId="0" xfId="1" applyNumberFormat="1" applyFont="1" applyFill="1"/>
    <xf numFmtId="167" fontId="5" fillId="2" borderId="0" xfId="0" applyNumberFormat="1" applyFont="1" applyFill="1" applyAlignment="1">
      <alignment horizontal="right"/>
    </xf>
    <xf numFmtId="0" fontId="7" fillId="2" borderId="0" xfId="2" applyFont="1" applyFill="1" applyAlignment="1"/>
    <xf numFmtId="0" fontId="7" fillId="2" borderId="0" xfId="0" applyFont="1" applyFill="1" applyAlignment="1">
      <alignment horizontal="left" vertical="center" wrapText="1"/>
    </xf>
    <xf numFmtId="0" fontId="7" fillId="2" borderId="1" xfId="0" applyFont="1" applyFill="1" applyBorder="1"/>
    <xf numFmtId="164" fontId="8" fillId="2" borderId="1" xfId="0" applyNumberFormat="1" applyFont="1" applyFill="1" applyBorder="1" applyAlignment="1">
      <alignment horizontal="left"/>
    </xf>
    <xf numFmtId="167" fontId="5" fillId="2" borderId="1" xfId="0" applyNumberFormat="1" applyFont="1" applyFill="1" applyBorder="1" applyAlignment="1">
      <alignment horizontal="right"/>
    </xf>
    <xf numFmtId="0" fontId="9" fillId="2" borderId="0" xfId="0" applyFont="1" applyFill="1" applyAlignment="1">
      <alignment horizontal="right"/>
    </xf>
    <xf numFmtId="0" fontId="12" fillId="2" borderId="0" xfId="0" quotePrefix="1" applyFont="1" applyFill="1" applyAlignment="1">
      <alignment horizontal="center"/>
    </xf>
    <xf numFmtId="166" fontId="9" fillId="2" borderId="0" xfId="0" applyNumberFormat="1" applyFont="1" applyFill="1"/>
    <xf numFmtId="166" fontId="9" fillId="2" borderId="0" xfId="0" applyNumberFormat="1" applyFont="1" applyFill="1" applyAlignment="1">
      <alignment horizontal="center"/>
    </xf>
    <xf numFmtId="0" fontId="9" fillId="2" borderId="0" xfId="0" applyFont="1" applyFill="1" applyAlignment="1">
      <alignment horizontal="left"/>
    </xf>
    <xf numFmtId="0" fontId="5" fillId="2" borderId="0" xfId="0" applyFont="1" applyFill="1"/>
    <xf numFmtId="0" fontId="7" fillId="2" borderId="0" xfId="0" applyFont="1" applyFill="1" applyBorder="1"/>
    <xf numFmtId="167" fontId="7" fillId="2" borderId="0" xfId="0" applyNumberFormat="1" applyFont="1" applyFill="1" applyBorder="1"/>
    <xf numFmtId="0" fontId="5" fillId="2" borderId="1" xfId="0" applyFont="1" applyFill="1" applyBorder="1"/>
    <xf numFmtId="0" fontId="13" fillId="2" borderId="0" xfId="0" applyFont="1" applyFill="1"/>
    <xf numFmtId="0" fontId="8" fillId="2" borderId="0" xfId="0" applyFont="1" applyFill="1" applyAlignment="1"/>
    <xf numFmtId="0" fontId="7" fillId="2" borderId="0" xfId="0" applyFont="1" applyFill="1" applyAlignment="1"/>
    <xf numFmtId="0" fontId="7" fillId="2" borderId="2" xfId="0" applyFont="1" applyFill="1" applyBorder="1"/>
    <xf numFmtId="167" fontId="7" fillId="2" borderId="2" xfId="0" applyNumberFormat="1" applyFont="1" applyFill="1" applyBorder="1"/>
    <xf numFmtId="164" fontId="8" fillId="2" borderId="2" xfId="0" applyNumberFormat="1" applyFont="1" applyFill="1" applyBorder="1" applyAlignment="1">
      <alignment horizontal="left"/>
    </xf>
    <xf numFmtId="0" fontId="8" fillId="2" borderId="0" xfId="0" applyFont="1" applyFill="1" applyBorder="1" applyAlignment="1"/>
    <xf numFmtId="0" fontId="5" fillId="2" borderId="0" xfId="0" applyNumberFormat="1" applyFont="1" applyFill="1" applyAlignment="1">
      <alignment horizontal="center" vertical="center" wrapText="1"/>
    </xf>
    <xf numFmtId="0" fontId="5" fillId="2" borderId="0" xfId="0" applyFont="1" applyFill="1" applyAlignment="1"/>
    <xf numFmtId="165" fontId="7" fillId="2" borderId="0" xfId="1" applyNumberFormat="1" applyFont="1" applyFill="1" applyBorder="1"/>
    <xf numFmtId="165" fontId="7" fillId="2" borderId="1" xfId="1" applyNumberFormat="1" applyFont="1" applyFill="1" applyBorder="1"/>
    <xf numFmtId="0" fontId="7" fillId="0" borderId="0" xfId="0" applyFont="1" applyFill="1" applyAlignment="1">
      <alignment horizontal="left" vertical="center" wrapText="1"/>
    </xf>
    <xf numFmtId="0" fontId="7" fillId="0" borderId="0" xfId="0" applyFont="1" applyFill="1" applyAlignment="1">
      <alignment vertical="center" wrapText="1"/>
    </xf>
    <xf numFmtId="0" fontId="7" fillId="0" borderId="0" xfId="0" applyFont="1" applyFill="1" applyAlignment="1">
      <alignment horizontal="left" vertical="center" wrapText="1"/>
    </xf>
    <xf numFmtId="0" fontId="9" fillId="2" borderId="0" xfId="0" applyFont="1" applyFill="1" applyAlignment="1"/>
    <xf numFmtId="0" fontId="5" fillId="2" borderId="0"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2" xfId="0" applyFont="1" applyFill="1" applyBorder="1" applyAlignment="1">
      <alignment horizontal="center"/>
    </xf>
    <xf numFmtId="0" fontId="9" fillId="2" borderId="0" xfId="0" applyFont="1" applyFill="1" applyAlignment="1">
      <alignment horizontal="center"/>
    </xf>
    <xf numFmtId="0" fontId="10" fillId="2" borderId="1" xfId="0" applyFont="1" applyFill="1" applyBorder="1"/>
    <xf numFmtId="0" fontId="8" fillId="2" borderId="0" xfId="0" applyFont="1" applyFill="1" applyAlignment="1">
      <alignment horizontal="center"/>
    </xf>
    <xf numFmtId="0" fontId="7" fillId="2" borderId="0" xfId="0" applyNumberFormat="1" applyFont="1" applyFill="1" applyBorder="1" applyAlignment="1">
      <alignment horizontal="center" vertical="center"/>
    </xf>
    <xf numFmtId="0" fontId="7" fillId="2" borderId="2" xfId="0" applyFont="1" applyFill="1" applyBorder="1" applyAlignment="1">
      <alignment horizontal="center" vertical="center" wrapText="1"/>
    </xf>
    <xf numFmtId="165" fontId="5" fillId="2" borderId="1" xfId="1" applyNumberFormat="1" applyFont="1" applyFill="1" applyBorder="1" applyAlignment="1">
      <alignment horizontal="right"/>
    </xf>
    <xf numFmtId="0" fontId="15" fillId="2" borderId="0" xfId="4" applyFont="1" applyFill="1" applyAlignment="1" applyProtection="1">
      <alignment horizontal="center"/>
    </xf>
    <xf numFmtId="0" fontId="7" fillId="2" borderId="0" xfId="0" applyFont="1" applyFill="1" applyBorder="1" applyAlignment="1">
      <alignment horizontal="center" vertical="center" wrapText="1"/>
    </xf>
    <xf numFmtId="0" fontId="7" fillId="2" borderId="0"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2" xfId="0" applyFont="1" applyFill="1" applyBorder="1" applyAlignment="1">
      <alignment horizontal="center"/>
    </xf>
    <xf numFmtId="167" fontId="5" fillId="0" borderId="0" xfId="0" applyNumberFormat="1" applyFont="1" applyFill="1"/>
    <xf numFmtId="167" fontId="7" fillId="0" borderId="0" xfId="0" applyNumberFormat="1" applyFont="1" applyFill="1" applyBorder="1"/>
    <xf numFmtId="167" fontId="7" fillId="0" borderId="1" xfId="0" applyNumberFormat="1" applyFont="1" applyFill="1" applyBorder="1"/>
    <xf numFmtId="0" fontId="9" fillId="0" borderId="0" xfId="0" applyFont="1" applyFill="1" applyAlignment="1">
      <alignment horizontal="left"/>
    </xf>
    <xf numFmtId="41" fontId="18" fillId="0" borderId="0" xfId="0" applyNumberFormat="1" applyFont="1" applyFill="1" applyAlignment="1">
      <alignment horizontal="left"/>
    </xf>
    <xf numFmtId="0" fontId="17" fillId="2" borderId="0" xfId="0" applyFont="1" applyFill="1" applyAlignment="1">
      <alignment vertical="center" wrapText="1"/>
    </xf>
    <xf numFmtId="0" fontId="18" fillId="2" borderId="0" xfId="0" applyFont="1" applyFill="1" applyAlignment="1">
      <alignment wrapText="1"/>
    </xf>
    <xf numFmtId="0" fontId="14" fillId="0" borderId="0" xfId="4" applyAlignment="1" applyProtection="1">
      <alignment horizontal="left"/>
    </xf>
    <xf numFmtId="0" fontId="7" fillId="0" borderId="0" xfId="2" applyFont="1" applyFill="1" applyAlignment="1"/>
    <xf numFmtId="0" fontId="7" fillId="0" borderId="0" xfId="2" applyFont="1" applyFill="1" applyBorder="1" applyAlignment="1"/>
    <xf numFmtId="0" fontId="9" fillId="2" borderId="0" xfId="0" applyFont="1" applyFill="1" applyAlignment="1">
      <alignment horizontal="left" vertical="top" wrapText="1"/>
    </xf>
    <xf numFmtId="0" fontId="7" fillId="0" borderId="1" xfId="2" applyFont="1" applyFill="1" applyBorder="1" applyAlignment="1"/>
    <xf numFmtId="0" fontId="8" fillId="0" borderId="0" xfId="2" applyFont="1" applyFill="1" applyAlignment="1"/>
    <xf numFmtId="0" fontId="6" fillId="0" borderId="0" xfId="0" applyFont="1" applyFill="1" applyAlignment="1">
      <alignment horizontal="center"/>
    </xf>
    <xf numFmtId="0" fontId="8" fillId="0" borderId="2" xfId="0" applyFont="1" applyFill="1" applyBorder="1" applyAlignment="1">
      <alignment horizontal="center"/>
    </xf>
    <xf numFmtId="0" fontId="7" fillId="0" borderId="0"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2" xfId="0" applyNumberFormat="1" applyFont="1" applyFill="1" applyBorder="1" applyAlignment="1">
      <alignment horizontal="center" vertical="center"/>
    </xf>
    <xf numFmtId="0" fontId="7" fillId="0" borderId="2" xfId="0" applyFont="1" applyFill="1" applyBorder="1" applyAlignment="1">
      <alignment horizontal="center" vertical="center" wrapText="1"/>
    </xf>
    <xf numFmtId="0" fontId="6" fillId="0" borderId="0" xfId="0" applyFont="1" applyFill="1" applyBorder="1" applyAlignment="1">
      <alignment horizontal="center" vertical="top" wrapText="1"/>
    </xf>
    <xf numFmtId="0" fontId="8" fillId="2" borderId="2" xfId="0" applyFont="1" applyFill="1" applyBorder="1" applyAlignment="1">
      <alignment horizontal="center"/>
    </xf>
    <xf numFmtId="0" fontId="18" fillId="2" borderId="0" xfId="0" applyFont="1" applyFill="1" applyAlignment="1">
      <alignment horizontal="left" wrapText="1"/>
    </xf>
    <xf numFmtId="0" fontId="7" fillId="0" borderId="0"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7" fillId="2" borderId="0"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2" xfId="0" applyNumberFormat="1" applyFont="1" applyFill="1" applyBorder="1" applyAlignment="1">
      <alignment horizontal="center" vertical="center"/>
    </xf>
    <xf numFmtId="0" fontId="8" fillId="0" borderId="0" xfId="2" applyFont="1" applyFill="1" applyAlignment="1">
      <alignment wrapText="1"/>
    </xf>
    <xf numFmtId="0" fontId="7" fillId="0" borderId="0" xfId="0" applyFont="1" applyFill="1" applyAlignment="1">
      <alignment vertical="center" wrapText="1"/>
    </xf>
    <xf numFmtId="0" fontId="7" fillId="0" borderId="0" xfId="0" applyFont="1" applyFill="1" applyAlignment="1">
      <alignment horizontal="left" vertical="center" wrapText="1"/>
    </xf>
    <xf numFmtId="0" fontId="9" fillId="0" borderId="0" xfId="0" applyFont="1" applyFill="1" applyAlignment="1">
      <alignment horizontal="left"/>
    </xf>
    <xf numFmtId="0" fontId="9" fillId="0" borderId="0" xfId="0" applyFont="1" applyFill="1" applyAlignment="1"/>
    <xf numFmtId="0" fontId="5" fillId="0" borderId="0" xfId="0" applyFont="1" applyFill="1" applyAlignment="1">
      <alignment horizontal="left" vertical="center" wrapText="1"/>
    </xf>
    <xf numFmtId="0" fontId="5" fillId="0" borderId="1" xfId="0" applyFont="1" applyFill="1" applyBorder="1" applyAlignment="1">
      <alignment horizontal="left" vertical="center" wrapText="1"/>
    </xf>
    <xf numFmtId="0" fontId="5" fillId="0" borderId="0" xfId="0" applyFont="1" applyFill="1" applyAlignment="1">
      <alignment vertical="center" wrapText="1"/>
    </xf>
    <xf numFmtId="0" fontId="7" fillId="2" borderId="0" xfId="2" applyFont="1" applyFill="1" applyAlignment="1"/>
    <xf numFmtId="0" fontId="5" fillId="2" borderId="0" xfId="2" applyFont="1" applyFill="1" applyAlignment="1"/>
    <xf numFmtId="0" fontId="7" fillId="2" borderId="0" xfId="0" applyFont="1" applyFill="1" applyAlignment="1">
      <alignment vertical="center" wrapText="1"/>
    </xf>
    <xf numFmtId="0" fontId="8" fillId="2" borderId="0" xfId="2" applyFont="1" applyFill="1" applyAlignment="1">
      <alignment wrapText="1"/>
    </xf>
    <xf numFmtId="0" fontId="5" fillId="0" borderId="0" xfId="0" applyFont="1" applyFill="1" applyBorder="1" applyAlignment="1">
      <alignment horizontal="left" vertical="center" wrapText="1"/>
    </xf>
    <xf numFmtId="0" fontId="9" fillId="2" borderId="0" xfId="0" applyFont="1" applyFill="1" applyAlignment="1"/>
    <xf numFmtId="0" fontId="7" fillId="2" borderId="1" xfId="2" applyFont="1" applyFill="1" applyBorder="1" applyAlignment="1"/>
    <xf numFmtId="0" fontId="8" fillId="2" borderId="0" xfId="2" applyFont="1" applyFill="1" applyAlignment="1">
      <alignment vertical="top" wrapText="1"/>
    </xf>
    <xf numFmtId="0" fontId="7" fillId="2" borderId="0" xfId="0" applyFont="1" applyFill="1" applyAlignment="1">
      <alignment horizontal="left" vertical="center" wrapText="1"/>
    </xf>
    <xf numFmtId="0" fontId="6" fillId="0" borderId="0" xfId="0" applyFont="1" applyFill="1" applyBorder="1" applyAlignment="1">
      <alignment horizontal="center" vertical="top"/>
    </xf>
    <xf numFmtId="0" fontId="7" fillId="0" borderId="0" xfId="0" applyFont="1" applyFill="1" applyBorder="1" applyAlignment="1">
      <alignment horizontal="center" vertical="center" wrapText="1"/>
    </xf>
    <xf numFmtId="0" fontId="8" fillId="2" borderId="0" xfId="0" applyFont="1" applyFill="1" applyAlignment="1"/>
    <xf numFmtId="0" fontId="0" fillId="2" borderId="0" xfId="0" applyFill="1" applyAlignment="1"/>
    <xf numFmtId="0" fontId="6" fillId="0" borderId="0" xfId="0" applyFont="1" applyFill="1" applyBorder="1" applyAlignment="1">
      <alignment horizontal="center"/>
    </xf>
    <xf numFmtId="0" fontId="7" fillId="2" borderId="0" xfId="0" applyFont="1" applyFill="1" applyBorder="1" applyAlignment="1">
      <alignment horizontal="center" vertical="center" wrapText="1"/>
    </xf>
    <xf numFmtId="0" fontId="8" fillId="0" borderId="0" xfId="0" applyFont="1" applyFill="1" applyAlignment="1"/>
    <xf numFmtId="0" fontId="0" fillId="0" borderId="0" xfId="0" applyFill="1" applyAlignment="1"/>
    <xf numFmtId="0" fontId="9" fillId="2" borderId="0" xfId="0" applyFont="1" applyFill="1" applyAlignment="1">
      <alignment horizontal="left" wrapText="1"/>
    </xf>
    <xf numFmtId="0" fontId="5" fillId="2" borderId="0"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0" fontId="5" fillId="2" borderId="2" xfId="0" applyFont="1" applyFill="1" applyBorder="1" applyAlignment="1">
      <alignment horizontal="center"/>
    </xf>
    <xf numFmtId="0" fontId="7" fillId="2" borderId="2" xfId="0" applyNumberFormat="1" applyFont="1" applyFill="1" applyBorder="1" applyAlignment="1">
      <alignment horizontal="center" vertical="center" wrapText="1"/>
    </xf>
    <xf numFmtId="0" fontId="7" fillId="2" borderId="2" xfId="0" applyFont="1" applyFill="1" applyBorder="1" applyAlignment="1">
      <alignment horizontal="center"/>
    </xf>
  </cellXfs>
  <cellStyles count="13">
    <cellStyle name="Comma" xfId="1" builtinId="3"/>
    <cellStyle name="Comma 2" xfId="9" xr:uid="{00000000-0005-0000-0000-000000000000}"/>
    <cellStyle name="Hyperlink" xfId="4" builtinId="8"/>
    <cellStyle name="Hyperlink 2" xfId="10" xr:uid="{00000000-0005-0000-0000-000002000000}"/>
    <cellStyle name="Normal" xfId="0" builtinId="0"/>
    <cellStyle name="Normal 2" xfId="5" xr:uid="{00000000-0005-0000-0000-000005000000}"/>
    <cellStyle name="Normal 2 2" xfId="11" xr:uid="{00000000-0005-0000-0000-000006000000}"/>
    <cellStyle name="Normal 3" xfId="6" xr:uid="{00000000-0005-0000-0000-000007000000}"/>
    <cellStyle name="Normal 3 2" xfId="12" xr:uid="{00000000-0005-0000-0000-000008000000}"/>
    <cellStyle name="Normal 4" xfId="8" xr:uid="{00000000-0005-0000-0000-000009000000}"/>
    <cellStyle name="Normal 5" xfId="7" xr:uid="{00000000-0005-0000-0000-00000A000000}"/>
    <cellStyle name="Normal_SUR_2004(150606)" xfId="2" xr:uid="{00000000-0005-0000-0000-00000B000000}"/>
    <cellStyle name="Normal_TJ_EUS18 REG_RES 2Periodos"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
  <sheetViews>
    <sheetView showGridLines="0" tabSelected="1" zoomScaleNormal="100" workbookViewId="0"/>
  </sheetViews>
  <sheetFormatPr defaultColWidth="11.42578125" defaultRowHeight="12.75"/>
  <cols>
    <col min="1" max="6" width="11.42578125" style="43"/>
    <col min="7" max="7" width="36.7109375" style="43" customWidth="1"/>
    <col min="8" max="16384" width="11.42578125" style="43"/>
  </cols>
  <sheetData>
    <row r="1" spans="1:7">
      <c r="A1" s="42" t="s">
        <v>139</v>
      </c>
    </row>
    <row r="3" spans="1:7">
      <c r="A3" s="42" t="s">
        <v>127</v>
      </c>
    </row>
    <row r="4" spans="1:7">
      <c r="A4" s="43" t="s">
        <v>128</v>
      </c>
    </row>
    <row r="5" spans="1:7">
      <c r="A5" s="43" t="s">
        <v>149</v>
      </c>
    </row>
    <row r="6" spans="1:7">
      <c r="B6" s="137" t="s">
        <v>143</v>
      </c>
      <c r="C6" s="137"/>
      <c r="D6" s="137"/>
      <c r="E6" s="137"/>
      <c r="F6" s="137"/>
      <c r="G6" s="137"/>
    </row>
    <row r="7" spans="1:7">
      <c r="B7" s="137" t="s">
        <v>144</v>
      </c>
      <c r="C7" s="137"/>
      <c r="D7" s="137"/>
      <c r="E7" s="137"/>
      <c r="F7" s="137"/>
      <c r="G7" s="137"/>
    </row>
    <row r="8" spans="1:7">
      <c r="B8" s="137" t="s">
        <v>145</v>
      </c>
      <c r="C8" s="137"/>
      <c r="D8" s="137"/>
      <c r="E8" s="137"/>
      <c r="F8" s="137"/>
      <c r="G8" s="137"/>
    </row>
    <row r="9" spans="1:7">
      <c r="B9" s="137" t="s">
        <v>146</v>
      </c>
      <c r="C9" s="137"/>
      <c r="D9" s="137"/>
      <c r="E9" s="137"/>
      <c r="F9" s="137"/>
      <c r="G9" s="137"/>
    </row>
    <row r="10" spans="1:7">
      <c r="B10" s="137" t="s">
        <v>147</v>
      </c>
      <c r="C10" s="137"/>
      <c r="D10" s="137"/>
      <c r="E10" s="137"/>
      <c r="F10" s="137"/>
      <c r="G10" s="137"/>
    </row>
    <row r="11" spans="1:7">
      <c r="B11" s="137" t="s">
        <v>148</v>
      </c>
      <c r="C11" s="137"/>
      <c r="D11" s="137"/>
      <c r="E11" s="137"/>
      <c r="F11" s="137"/>
      <c r="G11" s="137"/>
    </row>
    <row r="16" spans="1:7">
      <c r="B16" s="43" t="s">
        <v>111</v>
      </c>
    </row>
  </sheetData>
  <mergeCells count="6">
    <mergeCell ref="B11:G11"/>
    <mergeCell ref="B6:G6"/>
    <mergeCell ref="B7:G7"/>
    <mergeCell ref="B8:G8"/>
    <mergeCell ref="B9:G9"/>
    <mergeCell ref="B10:G10"/>
  </mergeCells>
  <hyperlinks>
    <hyperlink ref="B6" location="AeropEU9.2.1.1_Tot!A1" display="Características sociodemográficas según lugar de residencia, abril 2008" xr:uid="{00000000-0004-0000-0000-000000000000}"/>
    <hyperlink ref="B10" location="AeropEU9.2.1.5_Tot!A1" display="Lugar de residencia por nivel educativo, según sexo, abril 2008" xr:uid="{00000000-0004-0000-0000-000001000000}"/>
    <hyperlink ref="B11" location="AeropEU9.2.1.6_Tot!A1" display="Lugar de residencia por nivel educativo, según grupos de edad, abril 2008" xr:uid="{00000000-0004-0000-0000-000002000000}"/>
    <hyperlink ref="B7" location="AeropEU9.2.1.2_Tot!A1" display="Características de estancia en Estados Unidos según lugar de residencia, 2009" xr:uid="{00000000-0004-0000-0000-000003000000}"/>
    <hyperlink ref="B8" location="AeropEU9.2.1.3_Tot!A1" display="Características de retorno a México según lugar de residencia, 2009" xr:uid="{00000000-0004-0000-0000-000004000000}"/>
    <hyperlink ref="B9" location="AeropEU9.2.1.4_Tot!A1" display="Lugar de residencia por grupos de edad según sexo, 2009" xr:uid="{00000000-0004-0000-0000-000005000000}"/>
    <hyperlink ref="B6:G6" location="AeropEU6.2.4.1_Tot!A1" display="Características sociodemográficas según lugar de residencia, 2011" xr:uid="{00000000-0004-0000-0000-000006000000}"/>
    <hyperlink ref="B7:G7" location="AeropEU6.2.4.2_Tot!A1" display="Características de estancia en Estados Unidos según lugar de residencia, 2011" xr:uid="{00000000-0004-0000-0000-000007000000}"/>
    <hyperlink ref="B8:G8" location="AeropEU6.2.4.3_Tot!A1" display="Características de retorno a México según lugar de residencia, 2011" xr:uid="{00000000-0004-0000-0000-000008000000}"/>
    <hyperlink ref="B9:G9" location="AeropEU6.2.4.4_Tot!A1" display="Lugar de residencia por grupos de edad según sexo, 2011" xr:uid="{00000000-0004-0000-0000-000009000000}"/>
    <hyperlink ref="B10:G10" location="AeropEU6.2.4.5_Tot!A1" display="Lugar de residencia por nivel educativo según sexo, 2011" xr:uid="{00000000-0004-0000-0000-00000A000000}"/>
    <hyperlink ref="B11:G11" location="AeropEU6.2.4.6_Tot!A1" display="Lugar de residencia por nivel educativo según grupos de edad, 2011" xr:uid="{00000000-0004-0000-0000-00000B000000}"/>
  </hyperlinks>
  <pageMargins left="0.7" right="0.7" top="0.75" bottom="0.75" header="0.3" footer="0.3"/>
  <pageSetup paperSize="11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37"/>
  <sheetViews>
    <sheetView showGridLines="0" zoomScaleNormal="100" workbookViewId="0">
      <selection sqref="A1:P1"/>
    </sheetView>
  </sheetViews>
  <sheetFormatPr defaultColWidth="11.42578125" defaultRowHeight="12.75"/>
  <cols>
    <col min="1" max="1" width="5.7109375" style="22" customWidth="1"/>
    <col min="2" max="2" width="7.85546875" style="22" customWidth="1"/>
    <col min="3" max="3" width="26" style="22" customWidth="1"/>
    <col min="4" max="4" width="12" style="22" bestFit="1" customWidth="1"/>
    <col min="5" max="5" width="3.7109375" style="22" customWidth="1"/>
    <col min="6" max="6" width="12.7109375" style="22" customWidth="1"/>
    <col min="7" max="7" width="3.7109375" style="22" customWidth="1"/>
    <col min="8" max="8" width="13.42578125" style="22" bestFit="1" customWidth="1"/>
    <col min="9" max="10" width="3.7109375" style="22" customWidth="1"/>
    <col min="11" max="11" width="10.28515625" style="22" bestFit="1" customWidth="1"/>
    <col min="12" max="12" width="2.85546875" style="22" bestFit="1" customWidth="1"/>
    <col min="13" max="13" width="12.85546875" style="22" bestFit="1" customWidth="1"/>
    <col min="14" max="14" width="2.85546875" style="22" bestFit="1" customWidth="1"/>
    <col min="15" max="15" width="13.7109375" style="22" customWidth="1"/>
    <col min="16" max="16" width="2.85546875" style="22" bestFit="1" customWidth="1"/>
    <col min="17" max="16384" width="11.42578125" style="22"/>
  </cols>
  <sheetData>
    <row r="1" spans="1:22" s="23" customFormat="1" ht="15">
      <c r="A1" s="143" t="s">
        <v>121</v>
      </c>
      <c r="B1" s="143"/>
      <c r="C1" s="143"/>
      <c r="D1" s="143"/>
      <c r="E1" s="143"/>
      <c r="F1" s="143"/>
      <c r="G1" s="143"/>
      <c r="H1" s="143"/>
      <c r="I1" s="143"/>
      <c r="J1" s="143"/>
      <c r="K1" s="143"/>
      <c r="L1" s="143"/>
      <c r="M1" s="143"/>
      <c r="N1" s="143"/>
      <c r="O1" s="143"/>
      <c r="P1" s="143"/>
      <c r="Q1" s="67" t="s">
        <v>132</v>
      </c>
    </row>
    <row r="2" spans="1:22" s="23" customFormat="1" ht="15">
      <c r="A2" s="143" t="s">
        <v>150</v>
      </c>
      <c r="B2" s="143"/>
      <c r="C2" s="143"/>
      <c r="D2" s="143"/>
      <c r="E2" s="143"/>
      <c r="F2" s="143"/>
      <c r="G2" s="143"/>
      <c r="H2" s="143"/>
      <c r="I2" s="143"/>
      <c r="J2" s="143"/>
      <c r="K2" s="143"/>
      <c r="L2" s="143"/>
      <c r="M2" s="143"/>
      <c r="N2" s="143"/>
      <c r="O2" s="143"/>
      <c r="P2" s="143"/>
    </row>
    <row r="3" spans="1:22" s="24" customFormat="1" ht="18" customHeight="1">
      <c r="A3" s="149" t="s">
        <v>143</v>
      </c>
      <c r="B3" s="149"/>
      <c r="C3" s="149"/>
      <c r="D3" s="149"/>
      <c r="E3" s="149"/>
      <c r="F3" s="149"/>
      <c r="G3" s="149"/>
      <c r="H3" s="149"/>
      <c r="I3" s="149"/>
      <c r="J3" s="149"/>
      <c r="K3" s="149"/>
      <c r="L3" s="149"/>
      <c r="M3" s="149"/>
      <c r="N3" s="149"/>
      <c r="O3" s="149"/>
      <c r="P3" s="149"/>
    </row>
    <row r="4" spans="1:22" s="25" customFormat="1" ht="15" thickBot="1">
      <c r="A4" s="10"/>
      <c r="B4" s="10"/>
      <c r="C4" s="10"/>
      <c r="D4" s="120"/>
      <c r="E4" s="120"/>
      <c r="F4" s="120"/>
      <c r="G4" s="120"/>
      <c r="H4" s="120"/>
      <c r="I4" s="120"/>
      <c r="J4" s="120"/>
      <c r="K4" s="120"/>
      <c r="L4" s="10"/>
      <c r="M4" s="10"/>
      <c r="N4" s="10"/>
      <c r="O4" s="10"/>
      <c r="P4" s="10"/>
    </row>
    <row r="5" spans="1:22" ht="18.75" customHeight="1">
      <c r="A5" s="36"/>
      <c r="B5" s="36"/>
      <c r="C5" s="36"/>
      <c r="D5" s="150" t="s">
        <v>113</v>
      </c>
      <c r="E5" s="150"/>
      <c r="F5" s="150"/>
      <c r="G5" s="150"/>
      <c r="H5" s="150"/>
      <c r="I5" s="150"/>
      <c r="J5" s="121"/>
      <c r="K5" s="144" t="s">
        <v>114</v>
      </c>
      <c r="L5" s="144"/>
      <c r="M5" s="144"/>
      <c r="N5" s="144"/>
      <c r="O5" s="144"/>
      <c r="P5" s="144"/>
    </row>
    <row r="6" spans="1:22" ht="12.75" customHeight="1">
      <c r="A6" s="152" t="s">
        <v>55</v>
      </c>
      <c r="B6" s="152"/>
      <c r="C6" s="152"/>
      <c r="D6" s="155" t="s">
        <v>0</v>
      </c>
      <c r="E6" s="155"/>
      <c r="F6" s="157" t="s">
        <v>46</v>
      </c>
      <c r="G6" s="157"/>
      <c r="H6" s="157"/>
      <c r="I6" s="157"/>
      <c r="J6" s="122"/>
      <c r="K6" s="145" t="s">
        <v>0</v>
      </c>
      <c r="L6" s="145"/>
      <c r="M6" s="147" t="s">
        <v>46</v>
      </c>
      <c r="N6" s="147"/>
      <c r="O6" s="147"/>
      <c r="P6" s="147"/>
    </row>
    <row r="7" spans="1:22" s="26" customFormat="1" ht="18.75" customHeight="1">
      <c r="A7" s="153"/>
      <c r="B7" s="153"/>
      <c r="C7" s="153"/>
      <c r="D7" s="156"/>
      <c r="E7" s="156"/>
      <c r="F7" s="154" t="s">
        <v>14</v>
      </c>
      <c r="G7" s="154"/>
      <c r="H7" s="154" t="s">
        <v>50</v>
      </c>
      <c r="I7" s="154"/>
      <c r="J7" s="123"/>
      <c r="K7" s="146"/>
      <c r="L7" s="146"/>
      <c r="M7" s="148" t="s">
        <v>14</v>
      </c>
      <c r="N7" s="148"/>
      <c r="O7" s="148" t="s">
        <v>50</v>
      </c>
      <c r="P7" s="148"/>
    </row>
    <row r="8" spans="1:22">
      <c r="A8" s="142" t="s">
        <v>51</v>
      </c>
      <c r="B8" s="142"/>
      <c r="C8" s="142"/>
      <c r="D8" s="20">
        <v>929864</v>
      </c>
      <c r="E8" s="20"/>
      <c r="F8" s="20">
        <v>433335</v>
      </c>
      <c r="G8" s="20"/>
      <c r="H8" s="20">
        <v>496529</v>
      </c>
      <c r="I8" s="20"/>
      <c r="J8" s="20"/>
      <c r="K8" s="83">
        <f>SUM(K9:K12)</f>
        <v>100.00000000000001</v>
      </c>
      <c r="L8" s="15"/>
      <c r="M8" s="17">
        <f>SUM(M9:M12)</f>
        <v>100</v>
      </c>
      <c r="N8" s="15"/>
      <c r="O8" s="17">
        <f>SUM(O9:O12)</f>
        <v>100</v>
      </c>
      <c r="P8" s="15" t="s">
        <v>111</v>
      </c>
    </row>
    <row r="9" spans="1:22" ht="12.75" customHeight="1">
      <c r="A9" s="12"/>
      <c r="B9" s="138" t="s">
        <v>8</v>
      </c>
      <c r="C9" s="138"/>
      <c r="D9" s="27">
        <v>473798</v>
      </c>
      <c r="E9" s="20"/>
      <c r="F9" s="27">
        <v>165047</v>
      </c>
      <c r="G9" s="20"/>
      <c r="H9" s="27">
        <v>308751</v>
      </c>
      <c r="I9" s="20"/>
      <c r="J9" s="20"/>
      <c r="K9" s="85">
        <f>D9/D$8*100</f>
        <v>50.953472765909858</v>
      </c>
      <c r="L9" s="15"/>
      <c r="M9" s="18">
        <f>F9/F$8*100</f>
        <v>38.08762273991254</v>
      </c>
      <c r="N9" s="15"/>
      <c r="O9" s="18">
        <f>H9/H$8*100</f>
        <v>62.181866517363538</v>
      </c>
      <c r="P9" s="15" t="s">
        <v>111</v>
      </c>
      <c r="R9" s="135"/>
      <c r="S9" s="135"/>
      <c r="T9" s="135"/>
      <c r="U9" s="135"/>
      <c r="V9" s="135"/>
    </row>
    <row r="10" spans="1:22">
      <c r="A10" s="12"/>
      <c r="B10" s="138" t="s">
        <v>52</v>
      </c>
      <c r="C10" s="138"/>
      <c r="D10" s="27">
        <v>370566</v>
      </c>
      <c r="E10" s="20"/>
      <c r="F10" s="27">
        <v>261743</v>
      </c>
      <c r="G10" s="20"/>
      <c r="H10" s="27">
        <v>108823</v>
      </c>
      <c r="I10" s="20"/>
      <c r="J10" s="20"/>
      <c r="K10" s="85">
        <f>D10/D$8*100</f>
        <v>39.851634217476963</v>
      </c>
      <c r="L10" s="15"/>
      <c r="M10" s="18">
        <f>F10/F$8*100</f>
        <v>60.401998453852102</v>
      </c>
      <c r="N10" s="15"/>
      <c r="O10" s="18">
        <f>H10/H$8*100</f>
        <v>21.916746051086644</v>
      </c>
      <c r="P10" s="15" t="s">
        <v>111</v>
      </c>
      <c r="R10" s="135"/>
      <c r="S10" s="135"/>
      <c r="T10" s="135"/>
      <c r="U10" s="135"/>
      <c r="V10" s="135"/>
    </row>
    <row r="11" spans="1:22">
      <c r="A11" s="12"/>
      <c r="B11" s="138" t="s">
        <v>53</v>
      </c>
      <c r="C11" s="138"/>
      <c r="D11" s="27">
        <v>29601</v>
      </c>
      <c r="E11" s="20"/>
      <c r="F11" s="27">
        <v>1427</v>
      </c>
      <c r="G11" s="20"/>
      <c r="H11" s="27">
        <v>28174</v>
      </c>
      <c r="I11" s="20"/>
      <c r="J11" s="20"/>
      <c r="K11" s="85">
        <f>D11/D$8*100</f>
        <v>3.1833687506990267</v>
      </c>
      <c r="L11" s="15"/>
      <c r="M11" s="18">
        <f>F11/F$8*100</f>
        <v>0.32930642574451635</v>
      </c>
      <c r="N11" s="15"/>
      <c r="O11" s="18">
        <f>H11/H$8*100</f>
        <v>5.6741902285667098</v>
      </c>
      <c r="P11" s="15" t="s">
        <v>111</v>
      </c>
      <c r="R11" s="135"/>
      <c r="S11" s="135"/>
      <c r="T11" s="135"/>
      <c r="U11" s="135"/>
      <c r="V11" s="135"/>
    </row>
    <row r="12" spans="1:22">
      <c r="A12" s="12"/>
      <c r="B12" s="138" t="s">
        <v>54</v>
      </c>
      <c r="C12" s="138"/>
      <c r="D12" s="27">
        <v>55899</v>
      </c>
      <c r="E12" s="20"/>
      <c r="F12" s="27">
        <v>5118</v>
      </c>
      <c r="G12" s="20"/>
      <c r="H12" s="27">
        <v>50781</v>
      </c>
      <c r="I12" s="20"/>
      <c r="J12" s="20"/>
      <c r="K12" s="85">
        <f>D12/D$8*100</f>
        <v>6.0115242659141552</v>
      </c>
      <c r="L12" s="15"/>
      <c r="M12" s="18">
        <f>F12/F$8*100</f>
        <v>1.1810723804908443</v>
      </c>
      <c r="N12" s="15"/>
      <c r="O12" s="18">
        <f>H12/H$8*100</f>
        <v>10.227197202983108</v>
      </c>
      <c r="P12" s="15" t="s">
        <v>111</v>
      </c>
      <c r="R12" s="135"/>
      <c r="S12" s="135"/>
      <c r="T12" s="135"/>
      <c r="U12" s="135"/>
      <c r="V12" s="135"/>
    </row>
    <row r="13" spans="1:22">
      <c r="A13" s="12"/>
      <c r="B13" s="68"/>
      <c r="C13" s="68"/>
      <c r="D13" s="27"/>
      <c r="E13" s="20"/>
      <c r="F13" s="27"/>
      <c r="G13" s="20"/>
      <c r="H13" s="27"/>
      <c r="I13" s="20"/>
      <c r="J13" s="20"/>
      <c r="K13" s="85"/>
      <c r="L13" s="15"/>
      <c r="M13" s="18"/>
      <c r="N13" s="15"/>
      <c r="O13" s="18"/>
      <c r="P13" s="15"/>
      <c r="R13" s="135"/>
      <c r="S13" s="135"/>
      <c r="T13" s="135"/>
      <c r="U13" s="135"/>
      <c r="V13" s="135"/>
    </row>
    <row r="14" spans="1:22">
      <c r="A14" s="142" t="s">
        <v>32</v>
      </c>
      <c r="B14" s="142"/>
      <c r="C14" s="142"/>
      <c r="D14" s="20">
        <v>929864</v>
      </c>
      <c r="E14" s="20"/>
      <c r="F14" s="20">
        <v>433335</v>
      </c>
      <c r="G14" s="20"/>
      <c r="H14" s="20">
        <v>496529</v>
      </c>
      <c r="I14" s="20"/>
      <c r="J14" s="20"/>
      <c r="K14" s="83">
        <f>SUM(K15:K16)</f>
        <v>100</v>
      </c>
      <c r="L14" s="15"/>
      <c r="M14" s="17">
        <f>SUM(M15:M16)</f>
        <v>100</v>
      </c>
      <c r="N14" s="15"/>
      <c r="O14" s="17">
        <f>SUM(O15:O16)</f>
        <v>100</v>
      </c>
      <c r="P14" s="15" t="s">
        <v>111</v>
      </c>
      <c r="R14" s="135"/>
      <c r="S14" s="135"/>
      <c r="T14" s="135"/>
      <c r="U14" s="135"/>
      <c r="V14" s="135"/>
    </row>
    <row r="15" spans="1:22">
      <c r="A15" s="12"/>
      <c r="B15" s="138" t="s">
        <v>33</v>
      </c>
      <c r="C15" s="138"/>
      <c r="D15" s="27">
        <v>451495</v>
      </c>
      <c r="E15" s="20"/>
      <c r="F15" s="27">
        <v>195135</v>
      </c>
      <c r="G15" s="20"/>
      <c r="H15" s="27">
        <v>256360</v>
      </c>
      <c r="I15" s="20"/>
      <c r="J15" s="20"/>
      <c r="K15" s="85">
        <f>D15/D$14*100</f>
        <v>48.55494997117858</v>
      </c>
      <c r="L15" s="15"/>
      <c r="M15" s="18">
        <f>F15/F$14*100</f>
        <v>45.030980650074419</v>
      </c>
      <c r="N15" s="15"/>
      <c r="O15" s="18">
        <f>H15/H$14*100</f>
        <v>51.630418364284871</v>
      </c>
      <c r="P15" s="15" t="s">
        <v>111</v>
      </c>
      <c r="R15" s="135"/>
      <c r="S15" s="135"/>
      <c r="T15" s="135"/>
      <c r="U15" s="135"/>
      <c r="V15" s="135"/>
    </row>
    <row r="16" spans="1:22">
      <c r="A16" s="12"/>
      <c r="B16" s="138" t="s">
        <v>34</v>
      </c>
      <c r="C16" s="138"/>
      <c r="D16" s="27">
        <v>478369</v>
      </c>
      <c r="E16" s="20"/>
      <c r="F16" s="27">
        <v>238200</v>
      </c>
      <c r="G16" s="20"/>
      <c r="H16" s="27">
        <v>240169</v>
      </c>
      <c r="I16" s="20"/>
      <c r="J16" s="20"/>
      <c r="K16" s="85">
        <f>D16/D$14*100</f>
        <v>51.445050028821413</v>
      </c>
      <c r="L16" s="15"/>
      <c r="M16" s="18">
        <f>F16/F$14*100</f>
        <v>54.969019349925574</v>
      </c>
      <c r="N16" s="15"/>
      <c r="O16" s="18">
        <f>H16/H$14*100</f>
        <v>48.369581635715136</v>
      </c>
      <c r="P16" s="15" t="s">
        <v>111</v>
      </c>
      <c r="R16" s="135"/>
      <c r="S16" s="135"/>
      <c r="T16" s="135"/>
      <c r="U16" s="135"/>
      <c r="V16" s="135"/>
    </row>
    <row r="17" spans="1:22">
      <c r="A17" s="12"/>
      <c r="B17" s="57"/>
      <c r="C17" s="57"/>
      <c r="D17" s="27"/>
      <c r="E17" s="20"/>
      <c r="F17" s="27"/>
      <c r="G17" s="20"/>
      <c r="H17" s="27"/>
      <c r="I17" s="20"/>
      <c r="J17" s="20"/>
      <c r="K17" s="85"/>
      <c r="L17" s="15"/>
      <c r="M17" s="18"/>
      <c r="N17" s="15"/>
      <c r="O17" s="18"/>
      <c r="P17" s="15"/>
      <c r="R17" s="135"/>
      <c r="S17" s="135"/>
      <c r="T17" s="135"/>
      <c r="U17" s="135"/>
      <c r="V17" s="135"/>
    </row>
    <row r="18" spans="1:22">
      <c r="A18" s="142" t="s">
        <v>44</v>
      </c>
      <c r="B18" s="142"/>
      <c r="C18" s="142"/>
      <c r="D18" s="20">
        <v>929864</v>
      </c>
      <c r="E18" s="20"/>
      <c r="F18" s="20">
        <v>433335</v>
      </c>
      <c r="G18" s="20"/>
      <c r="H18" s="20">
        <v>496529</v>
      </c>
      <c r="I18" s="20"/>
      <c r="J18" s="20"/>
      <c r="K18" s="83">
        <f>SUM(K19:K23)</f>
        <v>99.979459361799144</v>
      </c>
      <c r="L18" s="15"/>
      <c r="M18" s="17">
        <f>SUM(M19:M23)</f>
        <v>100</v>
      </c>
      <c r="N18" s="15"/>
      <c r="O18" s="17">
        <f>SUM(O19:O23)</f>
        <v>99.96153296182095</v>
      </c>
      <c r="P18" s="15" t="s">
        <v>111</v>
      </c>
      <c r="Q18" s="28"/>
      <c r="R18" s="135"/>
      <c r="S18" s="135"/>
      <c r="T18" s="135"/>
      <c r="U18" s="135"/>
      <c r="V18" s="135"/>
    </row>
    <row r="19" spans="1:22">
      <c r="A19" s="1"/>
      <c r="B19" s="138" t="s">
        <v>40</v>
      </c>
      <c r="C19" s="138"/>
      <c r="D19" s="27">
        <v>64028</v>
      </c>
      <c r="E19" s="20"/>
      <c r="F19" s="27">
        <v>51704</v>
      </c>
      <c r="G19" s="20"/>
      <c r="H19" s="27">
        <v>12324</v>
      </c>
      <c r="I19" s="20"/>
      <c r="J19" s="20"/>
      <c r="K19" s="85">
        <f>D19/D$18*100</f>
        <v>6.8857381294468878</v>
      </c>
      <c r="L19" s="15"/>
      <c r="M19" s="18">
        <f>F19/F$18*100</f>
        <v>11.931646416744551</v>
      </c>
      <c r="N19" s="15"/>
      <c r="O19" s="18">
        <f>H19/H$18*100</f>
        <v>2.4820302540234307</v>
      </c>
      <c r="P19" s="15" t="s">
        <v>111</v>
      </c>
      <c r="R19" s="135"/>
      <c r="S19" s="135"/>
      <c r="T19" s="135"/>
      <c r="U19" s="135"/>
      <c r="V19" s="135"/>
    </row>
    <row r="20" spans="1:22">
      <c r="A20" s="1"/>
      <c r="B20" s="138" t="s">
        <v>37</v>
      </c>
      <c r="C20" s="138"/>
      <c r="D20" s="27">
        <v>145620</v>
      </c>
      <c r="E20" s="20"/>
      <c r="F20" s="27">
        <v>90931</v>
      </c>
      <c r="G20" s="20"/>
      <c r="H20" s="27">
        <v>54689</v>
      </c>
      <c r="I20" s="20"/>
      <c r="J20" s="20"/>
      <c r="K20" s="85">
        <f t="shared" ref="K20:O23" si="0">D20/D$18*100</f>
        <v>15.660354632505399</v>
      </c>
      <c r="L20" s="15"/>
      <c r="M20" s="18">
        <f t="shared" si="0"/>
        <v>20.983996215399173</v>
      </c>
      <c r="N20" s="15"/>
      <c r="O20" s="18">
        <f t="shared" si="0"/>
        <v>11.014260999861035</v>
      </c>
      <c r="P20" s="15" t="s">
        <v>111</v>
      </c>
    </row>
    <row r="21" spans="1:22">
      <c r="A21" s="1"/>
      <c r="B21" s="138" t="s">
        <v>38</v>
      </c>
      <c r="C21" s="138"/>
      <c r="D21" s="27">
        <v>159614</v>
      </c>
      <c r="E21" s="20"/>
      <c r="F21" s="27">
        <v>63520</v>
      </c>
      <c r="G21" s="20"/>
      <c r="H21" s="27">
        <v>96094</v>
      </c>
      <c r="I21" s="20"/>
      <c r="J21" s="20"/>
      <c r="K21" s="85">
        <f t="shared" si="0"/>
        <v>17.165305894195278</v>
      </c>
      <c r="L21" s="15"/>
      <c r="M21" s="18">
        <f t="shared" si="0"/>
        <v>14.658405159980154</v>
      </c>
      <c r="N21" s="15"/>
      <c r="O21" s="18">
        <f t="shared" si="0"/>
        <v>19.353149564275199</v>
      </c>
      <c r="P21" s="15" t="s">
        <v>111</v>
      </c>
    </row>
    <row r="22" spans="1:22">
      <c r="A22" s="1"/>
      <c r="B22" s="138" t="s">
        <v>39</v>
      </c>
      <c r="C22" s="138"/>
      <c r="D22" s="27">
        <v>195047</v>
      </c>
      <c r="E22" s="20"/>
      <c r="F22" s="27">
        <v>52915</v>
      </c>
      <c r="G22" s="20"/>
      <c r="H22" s="27">
        <v>142132</v>
      </c>
      <c r="I22" s="20"/>
      <c r="J22" s="20"/>
      <c r="K22" s="85">
        <f t="shared" si="0"/>
        <v>20.975863136974869</v>
      </c>
      <c r="L22" s="15"/>
      <c r="M22" s="18">
        <f t="shared" si="0"/>
        <v>12.211106880358152</v>
      </c>
      <c r="N22" s="15"/>
      <c r="O22" s="18">
        <f t="shared" si="0"/>
        <v>28.625115552163116</v>
      </c>
      <c r="P22" s="15" t="s">
        <v>111</v>
      </c>
    </row>
    <row r="23" spans="1:22">
      <c r="A23" s="1"/>
      <c r="B23" s="138" t="s">
        <v>45</v>
      </c>
      <c r="C23" s="138"/>
      <c r="D23" s="27">
        <v>365364</v>
      </c>
      <c r="E23" s="20"/>
      <c r="F23" s="27">
        <v>174265</v>
      </c>
      <c r="G23" s="20"/>
      <c r="H23" s="27">
        <v>191099</v>
      </c>
      <c r="I23" s="20"/>
      <c r="J23" s="20"/>
      <c r="K23" s="85">
        <f t="shared" si="0"/>
        <v>39.292197568676713</v>
      </c>
      <c r="L23" s="15"/>
      <c r="M23" s="18">
        <f t="shared" si="0"/>
        <v>40.21484532751797</v>
      </c>
      <c r="N23" s="15"/>
      <c r="O23" s="18">
        <f t="shared" si="0"/>
        <v>38.486976591498177</v>
      </c>
      <c r="P23" s="15" t="s">
        <v>111</v>
      </c>
    </row>
    <row r="24" spans="1:22" s="28" customFormat="1">
      <c r="A24" s="1"/>
      <c r="B24" s="70" t="s">
        <v>29</v>
      </c>
      <c r="C24" s="69"/>
      <c r="D24" s="27">
        <v>191</v>
      </c>
      <c r="E24" s="20"/>
      <c r="F24" s="27">
        <v>0</v>
      </c>
      <c r="G24" s="20"/>
      <c r="H24" s="27">
        <v>191</v>
      </c>
      <c r="I24" s="20"/>
      <c r="J24" s="20"/>
      <c r="K24" s="85"/>
      <c r="L24" s="15"/>
      <c r="M24" s="18"/>
      <c r="N24" s="15"/>
      <c r="O24" s="18"/>
      <c r="P24" s="15"/>
      <c r="Q24" s="22"/>
    </row>
    <row r="25" spans="1:22">
      <c r="A25" s="1"/>
      <c r="B25" s="57"/>
      <c r="C25" s="57"/>
      <c r="D25" s="27"/>
      <c r="E25" s="20"/>
      <c r="F25" s="27"/>
      <c r="G25" s="20"/>
      <c r="H25" s="27"/>
      <c r="I25" s="20"/>
      <c r="J25" s="20"/>
      <c r="K25" s="85"/>
      <c r="L25" s="15"/>
      <c r="M25" s="18"/>
      <c r="N25" s="15"/>
      <c r="O25" s="18"/>
      <c r="P25" s="15"/>
    </row>
    <row r="26" spans="1:22">
      <c r="A26" s="142" t="s">
        <v>81</v>
      </c>
      <c r="B26" s="142"/>
      <c r="C26" s="142"/>
      <c r="D26" s="20">
        <v>929862</v>
      </c>
      <c r="E26" s="20"/>
      <c r="F26" s="20">
        <v>433335</v>
      </c>
      <c r="G26" s="20"/>
      <c r="H26" s="20">
        <v>496527</v>
      </c>
      <c r="I26" s="20" t="s">
        <v>137</v>
      </c>
      <c r="J26" s="20"/>
      <c r="K26" s="83">
        <f>SUM(K27:K32)</f>
        <v>100</v>
      </c>
      <c r="L26" s="15"/>
      <c r="M26" s="17">
        <f>SUM(M27:M32)</f>
        <v>100</v>
      </c>
      <c r="N26" s="15"/>
      <c r="O26" s="17">
        <f>SUM(O27:O32)</f>
        <v>100.00000000000001</v>
      </c>
      <c r="P26" s="15" t="s">
        <v>111</v>
      </c>
      <c r="Q26" s="28"/>
    </row>
    <row r="27" spans="1:22">
      <c r="A27" s="59"/>
      <c r="B27" s="52" t="s">
        <v>99</v>
      </c>
      <c r="C27" s="59"/>
      <c r="D27" s="27">
        <v>35921</v>
      </c>
      <c r="E27" s="20"/>
      <c r="F27" s="27">
        <v>9603</v>
      </c>
      <c r="G27" s="20"/>
      <c r="H27" s="27">
        <v>26318</v>
      </c>
      <c r="I27" s="20" t="s">
        <v>137</v>
      </c>
      <c r="J27" s="20"/>
      <c r="K27" s="85">
        <f>D27/SUM($D$27:$D$32)*100</f>
        <v>3.8672552080529687</v>
      </c>
      <c r="L27" s="15"/>
      <c r="M27" s="18">
        <f>F27/SUM($F$27:$F$32)*100</f>
        <v>2.2168408805496047</v>
      </c>
      <c r="N27" s="15"/>
      <c r="O27" s="18">
        <f>H27/SUM($H$27:$H$32)*100</f>
        <v>5.3096238192653926</v>
      </c>
      <c r="P27" s="15" t="s">
        <v>111</v>
      </c>
      <c r="Q27" s="28"/>
    </row>
    <row r="28" spans="1:22">
      <c r="A28" s="1"/>
      <c r="B28" s="138" t="s">
        <v>82</v>
      </c>
      <c r="C28" s="138"/>
      <c r="D28" s="27">
        <v>68114</v>
      </c>
      <c r="E28" s="20"/>
      <c r="F28" s="27">
        <v>29281</v>
      </c>
      <c r="G28" s="20"/>
      <c r="H28" s="27">
        <v>38833</v>
      </c>
      <c r="I28" s="20" t="s">
        <v>137</v>
      </c>
      <c r="J28" s="20"/>
      <c r="K28" s="85">
        <f t="shared" ref="K28:K32" si="1">D28/SUM($D$27:$D$32)*100</f>
        <v>7.3331538999838504</v>
      </c>
      <c r="L28" s="15"/>
      <c r="M28" s="18">
        <f t="shared" ref="M28:M32" si="2">F28/SUM($F$27:$F$32)*100</f>
        <v>6.7594832680800767</v>
      </c>
      <c r="N28" s="15"/>
      <c r="O28" s="18">
        <f t="shared" ref="O28:O32" si="3">H28/SUM($H$27:$H$32)*100</f>
        <v>7.8345095285938511</v>
      </c>
      <c r="P28" s="15" t="s">
        <v>111</v>
      </c>
    </row>
    <row r="29" spans="1:22">
      <c r="A29" s="1"/>
      <c r="B29" s="138" t="s">
        <v>83</v>
      </c>
      <c r="C29" s="138"/>
      <c r="D29" s="27">
        <v>126974</v>
      </c>
      <c r="E29" s="20"/>
      <c r="F29" s="27">
        <v>36325</v>
      </c>
      <c r="G29" s="20"/>
      <c r="H29" s="27">
        <v>90649</v>
      </c>
      <c r="I29" s="20" t="s">
        <v>137</v>
      </c>
      <c r="J29" s="20"/>
      <c r="K29" s="85">
        <f t="shared" si="1"/>
        <v>13.670022070301988</v>
      </c>
      <c r="L29" s="15"/>
      <c r="M29" s="18">
        <f t="shared" si="2"/>
        <v>8.3855821082957824</v>
      </c>
      <c r="N29" s="15"/>
      <c r="O29" s="18">
        <f t="shared" si="3"/>
        <v>18.288323185370796</v>
      </c>
      <c r="P29" s="15" t="s">
        <v>111</v>
      </c>
    </row>
    <row r="30" spans="1:22">
      <c r="A30" s="1"/>
      <c r="B30" s="138" t="s">
        <v>84</v>
      </c>
      <c r="C30" s="138"/>
      <c r="D30" s="27">
        <v>177665</v>
      </c>
      <c r="E30" s="20"/>
      <c r="F30" s="27">
        <v>48458</v>
      </c>
      <c r="G30" s="20"/>
      <c r="H30" s="27">
        <v>129207</v>
      </c>
      <c r="I30" s="20" t="s">
        <v>137</v>
      </c>
      <c r="J30" s="20"/>
      <c r="K30" s="85">
        <f t="shared" si="1"/>
        <v>19.127415621467406</v>
      </c>
      <c r="L30" s="15"/>
      <c r="M30" s="18">
        <f t="shared" si="2"/>
        <v>11.186470414419739</v>
      </c>
      <c r="N30" s="15"/>
      <c r="O30" s="18">
        <f t="shared" si="3"/>
        <v>26.06735180544964</v>
      </c>
      <c r="P30" s="15" t="s">
        <v>111</v>
      </c>
    </row>
    <row r="31" spans="1:22">
      <c r="A31" s="1"/>
      <c r="B31" s="138" t="s">
        <v>105</v>
      </c>
      <c r="C31" s="138"/>
      <c r="D31" s="27">
        <v>287627</v>
      </c>
      <c r="E31" s="20"/>
      <c r="F31" s="27">
        <v>176940</v>
      </c>
      <c r="G31" s="20"/>
      <c r="H31" s="27">
        <v>110687</v>
      </c>
      <c r="I31" s="20" t="s">
        <v>137</v>
      </c>
      <c r="J31" s="20"/>
      <c r="K31" s="85">
        <f t="shared" si="1"/>
        <v>30.965925606933304</v>
      </c>
      <c r="L31" s="15"/>
      <c r="M31" s="18">
        <f t="shared" si="2"/>
        <v>40.846383984634706</v>
      </c>
      <c r="N31" s="15"/>
      <c r="O31" s="18">
        <f t="shared" si="3"/>
        <v>22.330964802911637</v>
      </c>
      <c r="P31" s="15" t="s">
        <v>111</v>
      </c>
    </row>
    <row r="32" spans="1:22" s="28" customFormat="1">
      <c r="A32" s="1"/>
      <c r="B32" s="138" t="s">
        <v>106</v>
      </c>
      <c r="C32" s="138"/>
      <c r="D32" s="27">
        <v>232549</v>
      </c>
      <c r="E32" s="20"/>
      <c r="F32" s="27">
        <v>132577</v>
      </c>
      <c r="G32" s="20"/>
      <c r="H32" s="27">
        <v>99972</v>
      </c>
      <c r="I32" s="20" t="s">
        <v>137</v>
      </c>
      <c r="J32" s="20"/>
      <c r="K32" s="85">
        <f t="shared" si="1"/>
        <v>25.036227593260485</v>
      </c>
      <c r="L32" s="15"/>
      <c r="M32" s="18">
        <f t="shared" si="2"/>
        <v>30.605239344020092</v>
      </c>
      <c r="N32" s="15"/>
      <c r="O32" s="18">
        <f t="shared" si="3"/>
        <v>20.169226858408688</v>
      </c>
      <c r="P32" s="15" t="s">
        <v>111</v>
      </c>
      <c r="Q32" s="22"/>
    </row>
    <row r="33" spans="1:17" s="28" customFormat="1">
      <c r="A33" s="1"/>
      <c r="B33" s="138" t="s">
        <v>29</v>
      </c>
      <c r="C33" s="139"/>
      <c r="D33" s="27">
        <v>1012</v>
      </c>
      <c r="E33" s="20" t="s">
        <v>41</v>
      </c>
      <c r="F33" s="27">
        <v>151</v>
      </c>
      <c r="G33" s="20" t="s">
        <v>41</v>
      </c>
      <c r="H33" s="27">
        <v>861</v>
      </c>
      <c r="I33" s="20" t="s">
        <v>41</v>
      </c>
      <c r="J33" s="20"/>
      <c r="K33" s="86" t="s">
        <v>115</v>
      </c>
      <c r="L33" s="11"/>
      <c r="M33" s="35" t="s">
        <v>115</v>
      </c>
      <c r="N33" s="11"/>
      <c r="O33" s="35" t="s">
        <v>115</v>
      </c>
      <c r="P33" s="11"/>
      <c r="Q33" s="22"/>
    </row>
    <row r="34" spans="1:17">
      <c r="A34" s="1"/>
      <c r="B34" s="57"/>
      <c r="C34" s="58"/>
      <c r="D34" s="27"/>
      <c r="E34" s="20"/>
      <c r="F34" s="27"/>
      <c r="G34" s="20"/>
      <c r="H34" s="27"/>
      <c r="I34" s="20"/>
      <c r="J34" s="20"/>
      <c r="K34" s="86"/>
      <c r="L34" s="11"/>
      <c r="M34" s="35"/>
      <c r="N34" s="11"/>
      <c r="O34" s="35"/>
      <c r="P34" s="11"/>
    </row>
    <row r="35" spans="1:17">
      <c r="A35" s="142" t="s">
        <v>85</v>
      </c>
      <c r="B35" s="142"/>
      <c r="C35" s="142"/>
      <c r="D35" s="20">
        <v>929863</v>
      </c>
      <c r="E35" s="20"/>
      <c r="F35" s="20">
        <v>433335</v>
      </c>
      <c r="G35" s="20"/>
      <c r="H35" s="20">
        <v>496528</v>
      </c>
      <c r="I35" s="20"/>
      <c r="J35" s="20"/>
      <c r="K35" s="83">
        <f>SUM(K36:K37)</f>
        <v>100</v>
      </c>
      <c r="L35" s="15"/>
      <c r="M35" s="17">
        <f>SUM(M36:M37)</f>
        <v>100</v>
      </c>
      <c r="N35" s="15"/>
      <c r="O35" s="17">
        <f>SUM(O36:O37)</f>
        <v>99.999999999999986</v>
      </c>
      <c r="P35" s="15" t="s">
        <v>111</v>
      </c>
      <c r="Q35" s="28"/>
    </row>
    <row r="36" spans="1:17">
      <c r="A36" s="1"/>
      <c r="B36" s="138" t="s">
        <v>86</v>
      </c>
      <c r="C36" s="138"/>
      <c r="D36" s="27">
        <v>557965</v>
      </c>
      <c r="E36" s="20"/>
      <c r="F36" s="27">
        <v>187083</v>
      </c>
      <c r="G36" s="20"/>
      <c r="H36" s="27">
        <v>370882</v>
      </c>
      <c r="I36" s="20"/>
      <c r="J36" s="20"/>
      <c r="K36" s="85">
        <f>D36/D$35*100</f>
        <v>60.005076016574485</v>
      </c>
      <c r="L36" s="15"/>
      <c r="M36" s="18">
        <f>F36/F$35*100</f>
        <v>43.172833950638648</v>
      </c>
      <c r="N36" s="15"/>
      <c r="O36" s="18">
        <f>H36/H$35*100</f>
        <v>74.695082653949015</v>
      </c>
      <c r="P36" s="15" t="s">
        <v>111</v>
      </c>
    </row>
    <row r="37" spans="1:17">
      <c r="A37" s="1"/>
      <c r="B37" s="138" t="s">
        <v>87</v>
      </c>
      <c r="C37" s="138"/>
      <c r="D37" s="27">
        <v>371898</v>
      </c>
      <c r="E37" s="20"/>
      <c r="F37" s="27">
        <v>246252</v>
      </c>
      <c r="G37" s="20"/>
      <c r="H37" s="27">
        <v>125646</v>
      </c>
      <c r="I37" s="20"/>
      <c r="J37" s="20"/>
      <c r="K37" s="85">
        <f>D37/D$35*100</f>
        <v>39.994923983425515</v>
      </c>
      <c r="L37" s="15"/>
      <c r="M37" s="18">
        <f>F37/F$35*100</f>
        <v>56.827166049361345</v>
      </c>
      <c r="N37" s="15"/>
      <c r="O37" s="18">
        <f>H37/H$35*100</f>
        <v>25.304917346050974</v>
      </c>
      <c r="P37" s="15" t="s">
        <v>111</v>
      </c>
    </row>
    <row r="38" spans="1:17" ht="13.5" thickBot="1">
      <c r="A38" s="2"/>
      <c r="B38" s="141" t="s">
        <v>29</v>
      </c>
      <c r="C38" s="141"/>
      <c r="D38" s="78">
        <v>0</v>
      </c>
      <c r="E38" s="79"/>
      <c r="F38" s="78">
        <v>0</v>
      </c>
      <c r="G38" s="79"/>
      <c r="H38" s="78">
        <v>0</v>
      </c>
      <c r="I38" s="79"/>
      <c r="J38" s="79"/>
      <c r="K38" s="91" t="s">
        <v>115</v>
      </c>
      <c r="L38" s="39"/>
      <c r="M38" s="41">
        <v>0</v>
      </c>
      <c r="N38" s="39"/>
      <c r="O38" s="41" t="s">
        <v>115</v>
      </c>
      <c r="P38" s="39"/>
    </row>
    <row r="39" spans="1:17">
      <c r="A39" s="4"/>
      <c r="B39" s="4"/>
      <c r="C39" s="4"/>
      <c r="D39" s="29"/>
      <c r="E39" s="29"/>
      <c r="F39" s="29"/>
      <c r="G39" s="29"/>
      <c r="H39" s="29"/>
      <c r="I39" s="29"/>
      <c r="J39" s="29"/>
      <c r="K39" s="29"/>
      <c r="L39" s="4"/>
      <c r="M39" s="4"/>
      <c r="N39" s="4"/>
      <c r="O39" s="4"/>
      <c r="P39" s="4"/>
      <c r="Q39" s="29"/>
    </row>
    <row r="40" spans="1:17">
      <c r="A40" s="60" t="s">
        <v>36</v>
      </c>
      <c r="B40" s="119"/>
      <c r="C40" s="140"/>
      <c r="D40" s="140"/>
      <c r="E40" s="140"/>
      <c r="F40" s="140"/>
      <c r="G40" s="140"/>
      <c r="H40" s="140"/>
      <c r="I40" s="140"/>
      <c r="J40" s="140"/>
      <c r="K40" s="140"/>
      <c r="L40" s="140"/>
      <c r="M40" s="140"/>
      <c r="N40" s="140"/>
      <c r="O40" s="140"/>
      <c r="P40" s="140"/>
      <c r="Q40" s="29"/>
    </row>
    <row r="41" spans="1:17" s="28" customFormat="1">
      <c r="A41" s="60"/>
      <c r="B41" s="119"/>
      <c r="C41" s="140"/>
      <c r="D41" s="140"/>
      <c r="E41" s="140"/>
      <c r="F41" s="140"/>
      <c r="G41" s="140"/>
      <c r="H41" s="140"/>
      <c r="I41" s="140"/>
      <c r="J41" s="140"/>
      <c r="K41" s="140"/>
      <c r="L41" s="140"/>
      <c r="M41" s="140"/>
      <c r="N41" s="140"/>
      <c r="O41" s="140"/>
      <c r="P41" s="140"/>
      <c r="Q41" s="29"/>
    </row>
    <row r="42" spans="1:17">
      <c r="A42" s="29"/>
      <c r="B42" s="8" t="s">
        <v>41</v>
      </c>
      <c r="C42" s="51" t="s">
        <v>104</v>
      </c>
      <c r="D42" s="115"/>
      <c r="E42" s="115"/>
      <c r="F42" s="115"/>
      <c r="G42" s="115"/>
      <c r="H42" s="115"/>
      <c r="I42" s="115"/>
      <c r="J42" s="115"/>
      <c r="K42" s="115"/>
      <c r="L42" s="51"/>
      <c r="M42" s="51"/>
      <c r="N42" s="51"/>
      <c r="O42" s="51"/>
      <c r="P42" s="51"/>
      <c r="Q42" s="29"/>
    </row>
    <row r="43" spans="1:17">
      <c r="A43" s="1"/>
      <c r="B43" s="8" t="s">
        <v>115</v>
      </c>
      <c r="C43" s="51" t="s">
        <v>116</v>
      </c>
      <c r="L43" s="1"/>
      <c r="M43" s="1"/>
      <c r="N43" s="1"/>
      <c r="O43" s="1"/>
      <c r="P43" s="1"/>
    </row>
    <row r="44" spans="1:17">
      <c r="A44" s="1"/>
      <c r="B44" s="8" t="s">
        <v>140</v>
      </c>
      <c r="C44" s="34" t="s">
        <v>141</v>
      </c>
      <c r="D44" s="27"/>
      <c r="F44" s="27"/>
      <c r="H44" s="27"/>
      <c r="L44" s="1"/>
      <c r="M44" s="1"/>
      <c r="N44" s="1"/>
      <c r="O44" s="1"/>
      <c r="P44" s="1"/>
    </row>
    <row r="45" spans="1:17" s="29" customFormat="1">
      <c r="A45" s="22"/>
      <c r="B45" s="22"/>
      <c r="C45" s="22"/>
      <c r="D45" s="27"/>
      <c r="E45" s="22"/>
      <c r="F45" s="27"/>
      <c r="G45" s="22"/>
      <c r="H45" s="27"/>
      <c r="I45" s="22"/>
      <c r="J45" s="22"/>
      <c r="K45" s="22"/>
      <c r="L45" s="22"/>
      <c r="M45" s="22"/>
      <c r="N45" s="22"/>
      <c r="O45" s="22"/>
      <c r="P45" s="22"/>
      <c r="Q45" s="22"/>
    </row>
    <row r="46" spans="1:17" s="29" customFormat="1">
      <c r="A46" s="134" t="s">
        <v>152</v>
      </c>
      <c r="B46" s="34"/>
      <c r="C46" s="133"/>
      <c r="D46" s="97"/>
      <c r="E46" s="97"/>
      <c r="F46" s="97"/>
      <c r="G46" s="97"/>
      <c r="H46" s="97"/>
      <c r="I46" s="97"/>
      <c r="J46" s="97"/>
      <c r="K46" s="97"/>
      <c r="L46" s="97"/>
      <c r="M46" s="97"/>
      <c r="N46" s="97"/>
      <c r="O46" s="22"/>
      <c r="P46" s="22"/>
      <c r="Q46" s="22"/>
    </row>
    <row r="47" spans="1:17" s="29" customFormat="1" ht="12.75" customHeight="1">
      <c r="A47" s="34"/>
      <c r="B47" s="151" t="s">
        <v>153</v>
      </c>
      <c r="C47" s="151"/>
      <c r="D47" s="151"/>
      <c r="E47" s="151"/>
      <c r="F47" s="151"/>
      <c r="G47" s="151"/>
      <c r="H47" s="151"/>
      <c r="I47" s="151"/>
      <c r="J47" s="151"/>
      <c r="K47" s="151"/>
      <c r="L47" s="151"/>
      <c r="M47" s="151"/>
      <c r="N47" s="151"/>
      <c r="O47" s="151"/>
      <c r="P47" s="151"/>
      <c r="Q47" s="22"/>
    </row>
    <row r="48" spans="1:17" s="29" customFormat="1">
      <c r="A48" s="34"/>
      <c r="B48" s="151"/>
      <c r="C48" s="151"/>
      <c r="D48" s="151"/>
      <c r="E48" s="151"/>
      <c r="F48" s="151"/>
      <c r="G48" s="151"/>
      <c r="H48" s="151"/>
      <c r="I48" s="151"/>
      <c r="J48" s="151"/>
      <c r="K48" s="151"/>
      <c r="L48" s="151"/>
      <c r="M48" s="151"/>
      <c r="N48" s="151"/>
      <c r="O48" s="151"/>
      <c r="P48" s="151"/>
      <c r="Q48" s="22"/>
    </row>
    <row r="49" spans="1:16">
      <c r="A49" s="34"/>
      <c r="B49" s="151"/>
      <c r="C49" s="151"/>
      <c r="D49" s="151"/>
      <c r="E49" s="151"/>
      <c r="F49" s="151"/>
      <c r="G49" s="151"/>
      <c r="H49" s="151"/>
      <c r="I49" s="151"/>
      <c r="J49" s="151"/>
      <c r="K49" s="151"/>
      <c r="L49" s="151"/>
      <c r="M49" s="151"/>
      <c r="N49" s="151"/>
      <c r="O49" s="151"/>
      <c r="P49" s="151"/>
    </row>
    <row r="50" spans="1:16">
      <c r="A50" s="34"/>
      <c r="B50" s="29"/>
      <c r="C50" s="34"/>
      <c r="D50" s="97"/>
      <c r="E50" s="97"/>
      <c r="F50" s="97"/>
      <c r="G50" s="97"/>
      <c r="H50" s="97"/>
      <c r="I50" s="97"/>
      <c r="J50" s="97"/>
      <c r="K50" s="97"/>
      <c r="L50" s="34"/>
      <c r="M50" s="34"/>
      <c r="N50" s="34"/>
    </row>
    <row r="51" spans="1:16">
      <c r="A51" s="34"/>
      <c r="B51" s="29"/>
      <c r="C51" s="34"/>
      <c r="D51" s="97"/>
      <c r="E51" s="97"/>
      <c r="F51" s="97"/>
      <c r="G51" s="97"/>
      <c r="H51" s="97"/>
      <c r="I51" s="97"/>
      <c r="J51" s="97"/>
      <c r="K51" s="97"/>
      <c r="L51" s="34"/>
      <c r="M51" s="34"/>
      <c r="N51" s="34"/>
    </row>
    <row r="52" spans="1:16">
      <c r="D52" s="27"/>
      <c r="F52" s="27"/>
      <c r="H52" s="27"/>
    </row>
    <row r="53" spans="1:16">
      <c r="D53" s="27"/>
      <c r="F53" s="27"/>
      <c r="H53" s="27"/>
    </row>
    <row r="54" spans="1:16">
      <c r="D54" s="27"/>
      <c r="F54" s="27"/>
      <c r="H54" s="27"/>
    </row>
    <row r="55" spans="1:16">
      <c r="D55" s="27"/>
      <c r="F55" s="27"/>
      <c r="H55" s="27"/>
    </row>
    <row r="56" spans="1:16">
      <c r="D56" s="27"/>
      <c r="F56" s="27"/>
      <c r="H56" s="27"/>
    </row>
    <row r="57" spans="1:16">
      <c r="D57" s="27"/>
      <c r="F57" s="27"/>
      <c r="H57" s="27"/>
    </row>
    <row r="58" spans="1:16">
      <c r="D58" s="27"/>
      <c r="F58" s="27"/>
      <c r="H58" s="27"/>
    </row>
    <row r="59" spans="1:16">
      <c r="D59" s="27"/>
      <c r="F59" s="27"/>
      <c r="H59" s="27"/>
    </row>
    <row r="60" spans="1:16">
      <c r="D60" s="27"/>
      <c r="F60" s="27"/>
      <c r="H60" s="27"/>
    </row>
    <row r="61" spans="1:16">
      <c r="D61" s="27"/>
      <c r="F61" s="27"/>
      <c r="H61" s="27"/>
    </row>
    <row r="62" spans="1:16">
      <c r="D62" s="27"/>
      <c r="F62" s="27"/>
      <c r="H62" s="27"/>
    </row>
    <row r="63" spans="1:16">
      <c r="D63" s="27"/>
      <c r="F63" s="27"/>
      <c r="H63" s="27"/>
    </row>
    <row r="64" spans="1:16">
      <c r="D64" s="27"/>
      <c r="F64" s="27"/>
      <c r="H64" s="27"/>
    </row>
    <row r="65" spans="4:8">
      <c r="D65" s="27"/>
      <c r="F65" s="27"/>
      <c r="H65" s="27"/>
    </row>
    <row r="66" spans="4:8">
      <c r="D66" s="27"/>
      <c r="F66" s="27"/>
      <c r="H66" s="27"/>
    </row>
    <row r="67" spans="4:8">
      <c r="D67" s="27"/>
      <c r="F67" s="27"/>
      <c r="H67" s="27"/>
    </row>
    <row r="68" spans="4:8">
      <c r="D68" s="27"/>
      <c r="F68" s="27"/>
      <c r="H68" s="27"/>
    </row>
    <row r="69" spans="4:8">
      <c r="D69" s="27"/>
      <c r="F69" s="27"/>
      <c r="H69" s="27"/>
    </row>
    <row r="70" spans="4:8">
      <c r="D70" s="27"/>
      <c r="F70" s="27"/>
      <c r="H70" s="27"/>
    </row>
    <row r="71" spans="4:8">
      <c r="D71" s="27"/>
      <c r="F71" s="27"/>
      <c r="H71" s="27"/>
    </row>
    <row r="72" spans="4:8">
      <c r="D72" s="27"/>
      <c r="F72" s="27"/>
      <c r="H72" s="27"/>
    </row>
    <row r="73" spans="4:8">
      <c r="D73" s="27"/>
      <c r="F73" s="27"/>
      <c r="H73" s="27"/>
    </row>
    <row r="74" spans="4:8">
      <c r="D74" s="27"/>
      <c r="F74" s="27"/>
      <c r="H74" s="27"/>
    </row>
    <row r="75" spans="4:8">
      <c r="D75" s="27"/>
      <c r="F75" s="27"/>
      <c r="H75" s="27"/>
    </row>
    <row r="76" spans="4:8">
      <c r="D76" s="27"/>
      <c r="F76" s="27"/>
      <c r="H76" s="27"/>
    </row>
    <row r="77" spans="4:8">
      <c r="D77" s="27"/>
      <c r="F77" s="27"/>
      <c r="H77" s="27"/>
    </row>
    <row r="78" spans="4:8">
      <c r="D78" s="27"/>
      <c r="F78" s="27"/>
      <c r="H78" s="27"/>
    </row>
    <row r="79" spans="4:8">
      <c r="D79" s="27"/>
      <c r="F79" s="27"/>
      <c r="H79" s="27"/>
    </row>
    <row r="80" spans="4:8">
      <c r="D80" s="27"/>
      <c r="F80" s="27"/>
      <c r="H80" s="27"/>
    </row>
    <row r="81" spans="4:8">
      <c r="D81" s="27"/>
      <c r="F81" s="27"/>
      <c r="H81" s="27"/>
    </row>
    <row r="82" spans="4:8">
      <c r="D82" s="27"/>
      <c r="F82" s="27"/>
      <c r="H82" s="27"/>
    </row>
    <row r="83" spans="4:8">
      <c r="D83" s="27"/>
      <c r="F83" s="27"/>
      <c r="H83" s="27"/>
    </row>
    <row r="84" spans="4:8">
      <c r="D84" s="27"/>
      <c r="F84" s="27"/>
      <c r="H84" s="27"/>
    </row>
    <row r="85" spans="4:8">
      <c r="D85" s="27"/>
      <c r="F85" s="27"/>
      <c r="H85" s="27"/>
    </row>
    <row r="86" spans="4:8">
      <c r="D86" s="27"/>
      <c r="F86" s="27"/>
      <c r="H86" s="27"/>
    </row>
    <row r="87" spans="4:8">
      <c r="D87" s="27"/>
      <c r="F87" s="27"/>
      <c r="H87" s="27"/>
    </row>
    <row r="88" spans="4:8">
      <c r="D88" s="27"/>
      <c r="F88" s="27"/>
      <c r="H88" s="27"/>
    </row>
    <row r="89" spans="4:8">
      <c r="D89" s="27"/>
      <c r="F89" s="27"/>
      <c r="H89" s="27"/>
    </row>
    <row r="90" spans="4:8">
      <c r="D90" s="27"/>
      <c r="F90" s="27"/>
      <c r="H90" s="27"/>
    </row>
    <row r="91" spans="4:8">
      <c r="D91" s="27"/>
      <c r="F91" s="27"/>
      <c r="H91" s="27"/>
    </row>
    <row r="92" spans="4:8">
      <c r="D92" s="27"/>
      <c r="F92" s="27"/>
      <c r="H92" s="27"/>
    </row>
    <row r="93" spans="4:8">
      <c r="D93" s="27"/>
      <c r="F93" s="27"/>
      <c r="H93" s="27"/>
    </row>
    <row r="94" spans="4:8">
      <c r="D94" s="27"/>
      <c r="F94" s="27"/>
      <c r="H94" s="27"/>
    </row>
    <row r="95" spans="4:8">
      <c r="D95" s="27"/>
      <c r="F95" s="27"/>
      <c r="H95" s="27"/>
    </row>
    <row r="96" spans="4:8">
      <c r="D96" s="27"/>
      <c r="F96" s="27"/>
      <c r="H96" s="27"/>
    </row>
    <row r="97" spans="4:8">
      <c r="D97" s="27"/>
      <c r="F97" s="27"/>
      <c r="H97" s="27"/>
    </row>
    <row r="98" spans="4:8">
      <c r="D98" s="27"/>
      <c r="F98" s="27"/>
      <c r="H98" s="27"/>
    </row>
    <row r="99" spans="4:8">
      <c r="D99" s="27"/>
      <c r="F99" s="27"/>
      <c r="H99" s="27"/>
    </row>
    <row r="100" spans="4:8">
      <c r="D100" s="27"/>
      <c r="F100" s="27"/>
      <c r="H100" s="27"/>
    </row>
    <row r="101" spans="4:8">
      <c r="D101" s="27"/>
      <c r="F101" s="27"/>
      <c r="H101" s="27"/>
    </row>
    <row r="102" spans="4:8">
      <c r="D102" s="27"/>
      <c r="F102" s="27"/>
      <c r="H102" s="27"/>
    </row>
    <row r="103" spans="4:8">
      <c r="D103" s="27"/>
      <c r="F103" s="27"/>
      <c r="H103" s="27"/>
    </row>
    <row r="104" spans="4:8">
      <c r="D104" s="27"/>
      <c r="F104" s="27"/>
      <c r="H104" s="27"/>
    </row>
    <row r="105" spans="4:8">
      <c r="D105" s="27"/>
      <c r="F105" s="27"/>
      <c r="H105" s="27"/>
    </row>
    <row r="106" spans="4:8">
      <c r="D106" s="27"/>
      <c r="F106" s="27"/>
      <c r="H106" s="27"/>
    </row>
    <row r="107" spans="4:8">
      <c r="D107" s="27"/>
      <c r="F107" s="27"/>
      <c r="H107" s="27"/>
    </row>
    <row r="108" spans="4:8">
      <c r="D108" s="27"/>
      <c r="F108" s="27"/>
      <c r="H108" s="27"/>
    </row>
    <row r="109" spans="4:8">
      <c r="D109" s="27"/>
      <c r="F109" s="27"/>
      <c r="H109" s="27"/>
    </row>
    <row r="110" spans="4:8">
      <c r="D110" s="27"/>
      <c r="F110" s="27"/>
      <c r="H110" s="27"/>
    </row>
    <row r="111" spans="4:8">
      <c r="D111" s="27"/>
      <c r="F111" s="27"/>
      <c r="H111" s="27"/>
    </row>
    <row r="112" spans="4:8">
      <c r="D112" s="27"/>
      <c r="F112" s="27"/>
      <c r="H112" s="27"/>
    </row>
    <row r="113" spans="4:8">
      <c r="D113" s="27"/>
      <c r="F113" s="27"/>
      <c r="H113" s="27"/>
    </row>
    <row r="114" spans="4:8">
      <c r="D114" s="27"/>
      <c r="F114" s="27"/>
      <c r="H114" s="27"/>
    </row>
    <row r="115" spans="4:8">
      <c r="D115" s="27"/>
      <c r="F115" s="27"/>
      <c r="H115" s="27"/>
    </row>
    <row r="116" spans="4:8">
      <c r="D116" s="27"/>
      <c r="F116" s="27"/>
      <c r="H116" s="27"/>
    </row>
    <row r="117" spans="4:8">
      <c r="D117" s="27"/>
      <c r="F117" s="27"/>
      <c r="H117" s="27"/>
    </row>
    <row r="118" spans="4:8">
      <c r="D118" s="27"/>
      <c r="F118" s="27"/>
      <c r="H118" s="27"/>
    </row>
    <row r="119" spans="4:8">
      <c r="D119" s="27"/>
      <c r="F119" s="27"/>
      <c r="H119" s="27"/>
    </row>
    <row r="120" spans="4:8">
      <c r="D120" s="27"/>
      <c r="F120" s="27"/>
      <c r="H120" s="27"/>
    </row>
    <row r="121" spans="4:8">
      <c r="D121" s="27"/>
      <c r="F121" s="27"/>
      <c r="H121" s="27"/>
    </row>
    <row r="122" spans="4:8">
      <c r="D122" s="27"/>
      <c r="F122" s="27"/>
      <c r="H122" s="27"/>
    </row>
    <row r="123" spans="4:8">
      <c r="D123" s="27"/>
      <c r="F123" s="27"/>
      <c r="H123" s="27"/>
    </row>
    <row r="124" spans="4:8">
      <c r="D124" s="27"/>
      <c r="F124" s="27"/>
      <c r="H124" s="27"/>
    </row>
    <row r="125" spans="4:8">
      <c r="D125" s="27"/>
      <c r="F125" s="27"/>
      <c r="H125" s="27"/>
    </row>
    <row r="126" spans="4:8">
      <c r="D126" s="27"/>
      <c r="F126" s="27"/>
      <c r="H126" s="27"/>
    </row>
    <row r="127" spans="4:8">
      <c r="D127" s="27"/>
      <c r="F127" s="27"/>
      <c r="H127" s="27"/>
    </row>
    <row r="128" spans="4:8">
      <c r="D128" s="27"/>
      <c r="F128" s="27"/>
      <c r="H128" s="27"/>
    </row>
    <row r="129" spans="4:8">
      <c r="D129" s="27"/>
      <c r="F129" s="27"/>
      <c r="H129" s="27"/>
    </row>
    <row r="130" spans="4:8">
      <c r="D130" s="27"/>
      <c r="F130" s="27"/>
      <c r="H130" s="27"/>
    </row>
    <row r="131" spans="4:8">
      <c r="D131" s="27"/>
      <c r="F131" s="27"/>
      <c r="H131" s="27"/>
    </row>
    <row r="132" spans="4:8">
      <c r="D132" s="27"/>
      <c r="F132" s="27"/>
      <c r="H132" s="27"/>
    </row>
    <row r="133" spans="4:8">
      <c r="D133" s="27"/>
      <c r="F133" s="27"/>
      <c r="H133" s="27"/>
    </row>
    <row r="134" spans="4:8">
      <c r="D134" s="27"/>
      <c r="F134" s="27"/>
      <c r="H134" s="27"/>
    </row>
    <row r="135" spans="4:8">
      <c r="D135" s="27"/>
      <c r="F135" s="27"/>
      <c r="H135" s="27"/>
    </row>
    <row r="136" spans="4:8">
      <c r="D136" s="27"/>
      <c r="F136" s="27"/>
      <c r="H136" s="27"/>
    </row>
    <row r="137" spans="4:8">
      <c r="D137" s="27"/>
      <c r="F137" s="27"/>
      <c r="H137" s="27"/>
    </row>
  </sheetData>
  <mergeCells count="41">
    <mergeCell ref="B47:P49"/>
    <mergeCell ref="A8:C8"/>
    <mergeCell ref="A6:C7"/>
    <mergeCell ref="F7:G7"/>
    <mergeCell ref="H7:I7"/>
    <mergeCell ref="D6:E7"/>
    <mergeCell ref="F6:I6"/>
    <mergeCell ref="B16:C16"/>
    <mergeCell ref="B15:C15"/>
    <mergeCell ref="B28:C28"/>
    <mergeCell ref="B29:C29"/>
    <mergeCell ref="B30:C30"/>
    <mergeCell ref="A18:C18"/>
    <mergeCell ref="B19:C19"/>
    <mergeCell ref="B20:C20"/>
    <mergeCell ref="B21:C21"/>
    <mergeCell ref="B9:C9"/>
    <mergeCell ref="B10:C10"/>
    <mergeCell ref="B12:C12"/>
    <mergeCell ref="A14:C14"/>
    <mergeCell ref="B11:C11"/>
    <mergeCell ref="A2:P2"/>
    <mergeCell ref="A1:P1"/>
    <mergeCell ref="K5:P5"/>
    <mergeCell ref="K6:L7"/>
    <mergeCell ref="M6:P6"/>
    <mergeCell ref="M7:N7"/>
    <mergeCell ref="O7:P7"/>
    <mergeCell ref="A3:P3"/>
    <mergeCell ref="D5:I5"/>
    <mergeCell ref="B37:C37"/>
    <mergeCell ref="B33:C33"/>
    <mergeCell ref="B22:C22"/>
    <mergeCell ref="B23:C23"/>
    <mergeCell ref="C40:P41"/>
    <mergeCell ref="B32:C32"/>
    <mergeCell ref="B38:C38"/>
    <mergeCell ref="A35:C35"/>
    <mergeCell ref="B36:C36"/>
    <mergeCell ref="B31:C31"/>
    <mergeCell ref="A26:C26"/>
  </mergeCells>
  <phoneticPr fontId="0" type="noConversion"/>
  <hyperlinks>
    <hyperlink ref="Q1" location="Índice!A1" display="Ir a Índice" xr:uid="{00000000-0004-0000-0100-000000000000}"/>
  </hyperlinks>
  <printOptions horizontalCentered="1"/>
  <pageMargins left="0.78740157480314965" right="0.78740157480314965" top="1.3474015748031496" bottom="0.78740157480314965" header="0.39370078740157483" footer="0.39370078740157483"/>
  <pageSetup paperSize="9" scale="5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82"/>
  <sheetViews>
    <sheetView showGridLines="0" zoomScaleNormal="100" zoomScaleSheetLayoutView="50" workbookViewId="0">
      <selection sqref="A1:P1"/>
    </sheetView>
  </sheetViews>
  <sheetFormatPr defaultColWidth="11.42578125" defaultRowHeight="12.75"/>
  <cols>
    <col min="1" max="1" width="5.7109375" style="1" customWidth="1"/>
    <col min="2" max="2" width="8.42578125" style="1" customWidth="1"/>
    <col min="3" max="3" width="30.7109375" style="1" customWidth="1"/>
    <col min="4" max="4" width="13.42578125" style="22" bestFit="1" customWidth="1"/>
    <col min="5" max="5" width="3.7109375" style="22" customWidth="1"/>
    <col min="6" max="6" width="12.7109375" style="22" customWidth="1"/>
    <col min="7" max="7" width="3.7109375" style="22" customWidth="1"/>
    <col min="8" max="8" width="13.42578125" style="22" bestFit="1" customWidth="1"/>
    <col min="9" max="10" width="3.7109375" style="22" customWidth="1"/>
    <col min="11" max="11" width="10.28515625" style="22" customWidth="1"/>
    <col min="12" max="12" width="2.7109375" style="1" bestFit="1" customWidth="1"/>
    <col min="13" max="13" width="13.85546875" style="1" bestFit="1" customWidth="1"/>
    <col min="14" max="14" width="2.7109375" style="1" bestFit="1" customWidth="1"/>
    <col min="15" max="15" width="13.28515625" style="1" customWidth="1"/>
    <col min="16" max="16" width="2.7109375" style="1" bestFit="1" customWidth="1"/>
    <col min="17" max="16384" width="11.42578125" style="1"/>
  </cols>
  <sheetData>
    <row r="1" spans="1:22" s="16" customFormat="1" ht="15">
      <c r="A1" s="143" t="s">
        <v>122</v>
      </c>
      <c r="B1" s="143"/>
      <c r="C1" s="143"/>
      <c r="D1" s="143"/>
      <c r="E1" s="143"/>
      <c r="F1" s="143"/>
      <c r="G1" s="143"/>
      <c r="H1" s="143"/>
      <c r="I1" s="143"/>
      <c r="J1" s="143"/>
      <c r="K1" s="143"/>
      <c r="L1" s="143"/>
      <c r="M1" s="143"/>
      <c r="N1" s="143"/>
      <c r="O1" s="143"/>
      <c r="P1" s="143"/>
      <c r="Q1" s="67" t="s">
        <v>132</v>
      </c>
    </row>
    <row r="2" spans="1:22" s="16" customFormat="1" ht="17.25">
      <c r="A2" s="143" t="s">
        <v>151</v>
      </c>
      <c r="B2" s="143"/>
      <c r="C2" s="143"/>
      <c r="D2" s="143"/>
      <c r="E2" s="143"/>
      <c r="F2" s="143"/>
      <c r="G2" s="143"/>
      <c r="H2" s="143"/>
      <c r="I2" s="143"/>
      <c r="J2" s="143"/>
      <c r="K2" s="143"/>
      <c r="L2" s="143"/>
      <c r="M2" s="143"/>
      <c r="N2" s="143"/>
      <c r="O2" s="143"/>
      <c r="P2" s="143"/>
    </row>
    <row r="3" spans="1:22" s="16" customFormat="1" ht="15" customHeight="1">
      <c r="A3" s="149" t="s">
        <v>144</v>
      </c>
      <c r="B3" s="149"/>
      <c r="C3" s="149"/>
      <c r="D3" s="149"/>
      <c r="E3" s="149"/>
      <c r="F3" s="149"/>
      <c r="G3" s="149"/>
      <c r="H3" s="149"/>
      <c r="I3" s="149"/>
      <c r="J3" s="149"/>
      <c r="K3" s="149"/>
      <c r="L3" s="149"/>
      <c r="M3" s="149"/>
      <c r="N3" s="149"/>
      <c r="O3" s="149"/>
      <c r="P3" s="149"/>
    </row>
    <row r="4" spans="1:22" s="9" customFormat="1" ht="6.95" customHeight="1" thickBot="1">
      <c r="A4" s="10"/>
      <c r="B4" s="10"/>
      <c r="C4" s="10"/>
      <c r="D4" s="120"/>
      <c r="E4" s="120"/>
      <c r="F4" s="120"/>
      <c r="G4" s="120"/>
      <c r="H4" s="120"/>
      <c r="I4" s="120"/>
      <c r="J4" s="120"/>
      <c r="K4" s="120"/>
      <c r="L4" s="10"/>
      <c r="M4" s="10"/>
      <c r="N4" s="10"/>
      <c r="O4" s="10"/>
      <c r="P4" s="10"/>
    </row>
    <row r="5" spans="1:22">
      <c r="D5" s="150" t="s">
        <v>113</v>
      </c>
      <c r="E5" s="150"/>
      <c r="F5" s="150"/>
      <c r="G5" s="150"/>
      <c r="H5" s="150"/>
      <c r="I5" s="150"/>
      <c r="K5" s="144" t="s">
        <v>114</v>
      </c>
      <c r="L5" s="144"/>
      <c r="M5" s="144"/>
      <c r="N5" s="144"/>
      <c r="O5" s="144"/>
      <c r="P5" s="144"/>
    </row>
    <row r="6" spans="1:22" ht="12.75" customHeight="1">
      <c r="A6" s="152" t="s">
        <v>56</v>
      </c>
      <c r="B6" s="152"/>
      <c r="C6" s="152"/>
      <c r="D6" s="155" t="s">
        <v>0</v>
      </c>
      <c r="E6" s="155"/>
      <c r="F6" s="157" t="s">
        <v>46</v>
      </c>
      <c r="G6" s="157"/>
      <c r="H6" s="157"/>
      <c r="I6" s="157"/>
      <c r="J6" s="122"/>
      <c r="K6" s="145" t="s">
        <v>0</v>
      </c>
      <c r="L6" s="145"/>
      <c r="M6" s="147" t="s">
        <v>46</v>
      </c>
      <c r="N6" s="147"/>
      <c r="O6" s="147"/>
      <c r="P6" s="147"/>
    </row>
    <row r="7" spans="1:22" s="3" customFormat="1" ht="12.75" customHeight="1">
      <c r="A7" s="153"/>
      <c r="B7" s="153"/>
      <c r="C7" s="153"/>
      <c r="D7" s="156"/>
      <c r="E7" s="156"/>
      <c r="F7" s="154" t="s">
        <v>14</v>
      </c>
      <c r="G7" s="154"/>
      <c r="H7" s="154" t="s">
        <v>50</v>
      </c>
      <c r="I7" s="154"/>
      <c r="J7" s="123"/>
      <c r="K7" s="146"/>
      <c r="L7" s="146"/>
      <c r="M7" s="148" t="s">
        <v>14</v>
      </c>
      <c r="N7" s="148"/>
      <c r="O7" s="148" t="s">
        <v>50</v>
      </c>
      <c r="P7" s="148"/>
    </row>
    <row r="8" spans="1:22" ht="12.75" customHeight="1">
      <c r="A8" s="158" t="s">
        <v>57</v>
      </c>
      <c r="B8" s="158"/>
      <c r="C8" s="158"/>
      <c r="D8" s="20">
        <v>929862</v>
      </c>
      <c r="E8" s="20"/>
      <c r="F8" s="20">
        <v>433334</v>
      </c>
      <c r="G8" s="20"/>
      <c r="H8" s="20">
        <v>496528</v>
      </c>
      <c r="I8" s="20"/>
      <c r="J8" s="20"/>
      <c r="K8" s="83">
        <f>SUM(K9:K10)</f>
        <v>100</v>
      </c>
      <c r="L8" s="15"/>
      <c r="M8" s="17">
        <f>SUM(M9:M10)</f>
        <v>100</v>
      </c>
      <c r="N8" s="15"/>
      <c r="O8" s="17">
        <f>SUM(O9:O10)</f>
        <v>100</v>
      </c>
      <c r="P8" s="15" t="s">
        <v>111</v>
      </c>
    </row>
    <row r="9" spans="1:22" ht="12.75" customHeight="1">
      <c r="A9" s="12"/>
      <c r="B9" s="138" t="s">
        <v>58</v>
      </c>
      <c r="C9" s="138"/>
      <c r="D9" s="27">
        <v>250513</v>
      </c>
      <c r="E9" s="20"/>
      <c r="F9" s="27">
        <v>3881</v>
      </c>
      <c r="G9" s="20" t="s">
        <v>41</v>
      </c>
      <c r="H9" s="27">
        <v>246632</v>
      </c>
      <c r="I9" s="20"/>
      <c r="J9" s="20"/>
      <c r="K9" s="85">
        <f>D9/D$8*100</f>
        <v>26.940879399308713</v>
      </c>
      <c r="L9" s="15"/>
      <c r="M9" s="18">
        <f>F9/F$8*100</f>
        <v>0.89561400674768188</v>
      </c>
      <c r="N9" s="15"/>
      <c r="O9" s="18">
        <f>H9/H$8*100</f>
        <v>49.671317629620084</v>
      </c>
      <c r="P9" s="15" t="s">
        <v>111</v>
      </c>
      <c r="R9" s="135"/>
      <c r="S9" s="135"/>
      <c r="T9" s="135"/>
      <c r="U9" s="135"/>
      <c r="V9" s="135"/>
    </row>
    <row r="10" spans="1:22">
      <c r="A10" s="12"/>
      <c r="B10" s="138" t="s">
        <v>59</v>
      </c>
      <c r="C10" s="138"/>
      <c r="D10" s="27">
        <v>679349</v>
      </c>
      <c r="E10" s="20"/>
      <c r="F10" s="27">
        <v>429453</v>
      </c>
      <c r="G10" s="20"/>
      <c r="H10" s="27">
        <v>249896</v>
      </c>
      <c r="I10" s="20"/>
      <c r="J10" s="20"/>
      <c r="K10" s="85">
        <f>D10/D$8*100</f>
        <v>73.059120600691287</v>
      </c>
      <c r="L10" s="15"/>
      <c r="M10" s="18">
        <f>F10/F$8*100</f>
        <v>99.104385993252322</v>
      </c>
      <c r="N10" s="15"/>
      <c r="O10" s="18">
        <f>H10/H$8*100</f>
        <v>50.328682370379916</v>
      </c>
      <c r="P10" s="15" t="s">
        <v>111</v>
      </c>
      <c r="R10" s="135"/>
      <c r="S10" s="135"/>
      <c r="T10" s="135"/>
      <c r="U10" s="135"/>
      <c r="V10" s="135"/>
    </row>
    <row r="11" spans="1:22">
      <c r="A11" s="12"/>
      <c r="B11" s="47" t="s">
        <v>29</v>
      </c>
      <c r="C11" s="52"/>
      <c r="D11" s="27">
        <v>0</v>
      </c>
      <c r="E11" s="20"/>
      <c r="F11" s="27">
        <v>0</v>
      </c>
      <c r="G11" s="20"/>
      <c r="H11" s="27">
        <v>0</v>
      </c>
      <c r="I11" s="20"/>
      <c r="J11" s="20"/>
      <c r="K11" s="86" t="s">
        <v>115</v>
      </c>
      <c r="L11" s="15"/>
      <c r="M11" s="35" t="s">
        <v>115</v>
      </c>
      <c r="N11" s="15"/>
      <c r="O11" s="18">
        <v>0</v>
      </c>
      <c r="P11" s="15"/>
      <c r="R11" s="135"/>
      <c r="S11" s="135"/>
      <c r="T11" s="135"/>
      <c r="U11" s="135"/>
      <c r="V11" s="135"/>
    </row>
    <row r="12" spans="1:22">
      <c r="A12" s="12"/>
      <c r="B12" s="66"/>
      <c r="C12" s="57"/>
      <c r="D12" s="27"/>
      <c r="E12" s="20"/>
      <c r="F12" s="27"/>
      <c r="G12" s="20"/>
      <c r="H12" s="27"/>
      <c r="I12" s="20"/>
      <c r="J12" s="20"/>
      <c r="K12" s="86"/>
      <c r="L12" s="15"/>
      <c r="M12" s="35"/>
      <c r="N12" s="15"/>
      <c r="O12" s="18"/>
      <c r="P12" s="15"/>
      <c r="R12" s="135"/>
      <c r="S12" s="135"/>
      <c r="T12" s="135"/>
      <c r="U12" s="135"/>
      <c r="V12" s="135"/>
    </row>
    <row r="13" spans="1:22" ht="24.75" customHeight="1">
      <c r="B13" s="158" t="s">
        <v>109</v>
      </c>
      <c r="C13" s="158"/>
      <c r="D13" s="20">
        <v>679349</v>
      </c>
      <c r="E13" s="20"/>
      <c r="F13" s="20">
        <v>429453</v>
      </c>
      <c r="G13" s="20"/>
      <c r="H13" s="20">
        <v>249896</v>
      </c>
      <c r="I13" s="20"/>
      <c r="J13" s="20"/>
      <c r="K13" s="83">
        <f>SUM(K14:K15)</f>
        <v>100</v>
      </c>
      <c r="L13" s="15"/>
      <c r="M13" s="17">
        <f>SUM(M14:M15)</f>
        <v>100</v>
      </c>
      <c r="N13" s="15"/>
      <c r="O13" s="17">
        <f>SUM(O14:O15)</f>
        <v>100.00000000000001</v>
      </c>
      <c r="P13" s="15" t="s">
        <v>111</v>
      </c>
      <c r="R13" s="135"/>
      <c r="S13" s="135"/>
      <c r="T13" s="135"/>
      <c r="U13" s="135"/>
      <c r="V13" s="135"/>
    </row>
    <row r="14" spans="1:22">
      <c r="A14" s="12"/>
      <c r="C14" s="52" t="s">
        <v>48</v>
      </c>
      <c r="D14" s="80">
        <v>632723</v>
      </c>
      <c r="E14" s="20"/>
      <c r="F14" s="80">
        <v>394913</v>
      </c>
      <c r="G14" s="20"/>
      <c r="H14" s="80">
        <v>237810</v>
      </c>
      <c r="I14" s="20"/>
      <c r="J14" s="20"/>
      <c r="K14" s="85">
        <f>D14/D$13*100</f>
        <v>93.136664659843476</v>
      </c>
      <c r="L14" s="15"/>
      <c r="M14" s="18">
        <f>F14/F$13*100</f>
        <v>91.95721068428908</v>
      </c>
      <c r="N14" s="15"/>
      <c r="O14" s="18">
        <f>H14/H$13*100</f>
        <v>95.163588052629905</v>
      </c>
      <c r="P14" s="15" t="s">
        <v>111</v>
      </c>
      <c r="R14" s="135"/>
      <c r="S14" s="135"/>
      <c r="T14" s="135"/>
      <c r="U14" s="135"/>
      <c r="V14" s="135"/>
    </row>
    <row r="15" spans="1:22">
      <c r="A15" s="12"/>
      <c r="C15" s="52" t="s">
        <v>49</v>
      </c>
      <c r="D15" s="80">
        <v>46626</v>
      </c>
      <c r="E15" s="20"/>
      <c r="F15" s="80">
        <v>34540</v>
      </c>
      <c r="G15" s="20"/>
      <c r="H15" s="80">
        <v>12086</v>
      </c>
      <c r="I15" s="20"/>
      <c r="J15" s="20"/>
      <c r="K15" s="85">
        <f>D15/D$13*100</f>
        <v>6.8633353401565316</v>
      </c>
      <c r="L15" s="15"/>
      <c r="M15" s="18">
        <f>F15/F$13*100</f>
        <v>8.042789315710916</v>
      </c>
      <c r="N15" s="15"/>
      <c r="O15" s="18">
        <f>H15/H$13*100</f>
        <v>4.8364119473701059</v>
      </c>
      <c r="P15" s="15" t="s">
        <v>111</v>
      </c>
      <c r="R15" s="135"/>
      <c r="S15" s="135"/>
      <c r="T15" s="135"/>
      <c r="U15" s="135"/>
      <c r="V15" s="135"/>
    </row>
    <row r="16" spans="1:22">
      <c r="A16" s="12"/>
      <c r="C16" s="57"/>
      <c r="D16" s="80"/>
      <c r="E16" s="20"/>
      <c r="F16" s="80"/>
      <c r="G16" s="20"/>
      <c r="H16" s="80"/>
      <c r="I16" s="20"/>
      <c r="J16" s="20"/>
      <c r="K16" s="85"/>
      <c r="L16" s="15"/>
      <c r="M16" s="18"/>
      <c r="N16" s="15"/>
      <c r="O16" s="18"/>
      <c r="P16" s="15"/>
      <c r="R16" s="135"/>
      <c r="S16" s="135"/>
      <c r="T16" s="135"/>
      <c r="U16" s="135"/>
      <c r="V16" s="135"/>
    </row>
    <row r="17" spans="1:22" ht="25.5" customHeight="1">
      <c r="A17" s="158" t="s">
        <v>100</v>
      </c>
      <c r="B17" s="158"/>
      <c r="C17" s="158"/>
      <c r="D17" s="20">
        <v>929864</v>
      </c>
      <c r="E17" s="20"/>
      <c r="F17" s="20">
        <v>433335</v>
      </c>
      <c r="G17" s="20"/>
      <c r="H17" s="20">
        <v>496529</v>
      </c>
      <c r="I17" s="20"/>
      <c r="J17" s="20"/>
      <c r="K17" s="83">
        <f>SUM(K18:K20)</f>
        <v>100</v>
      </c>
      <c r="L17" s="15"/>
      <c r="M17" s="17">
        <f>SUM(M18:M20)</f>
        <v>100</v>
      </c>
      <c r="N17" s="15"/>
      <c r="O17" s="17">
        <f>SUM(O18:O20)</f>
        <v>100</v>
      </c>
      <c r="P17" s="15" t="s">
        <v>111</v>
      </c>
      <c r="R17" s="135"/>
      <c r="S17" s="135"/>
      <c r="T17" s="135"/>
      <c r="U17" s="135"/>
      <c r="V17" s="135"/>
    </row>
    <row r="18" spans="1:22" ht="12.75" customHeight="1">
      <c r="B18" s="159" t="s">
        <v>60</v>
      </c>
      <c r="C18" s="159"/>
      <c r="D18" s="27">
        <v>213045</v>
      </c>
      <c r="E18" s="20"/>
      <c r="F18" s="27">
        <v>23309</v>
      </c>
      <c r="G18" s="20"/>
      <c r="H18" s="27">
        <v>189736</v>
      </c>
      <c r="I18" s="20"/>
      <c r="J18" s="20"/>
      <c r="K18" s="85">
        <f>D18/SUM(D$18:D$20)*100</f>
        <v>25.32484436831426</v>
      </c>
      <c r="L18" s="15"/>
      <c r="M18" s="18">
        <f>F18/SUM(F$18:F$20)*100</f>
        <v>6.0633255815163389</v>
      </c>
      <c r="N18" s="15"/>
      <c r="O18" s="18">
        <f>H18/SUM(H$18:H$20)*100</f>
        <v>41.533810688165879</v>
      </c>
      <c r="P18" s="15" t="s">
        <v>111</v>
      </c>
      <c r="R18" s="135"/>
      <c r="S18" s="135"/>
      <c r="T18" s="135"/>
      <c r="U18" s="135"/>
      <c r="V18" s="135"/>
    </row>
    <row r="19" spans="1:22" ht="12.75" customHeight="1">
      <c r="B19" s="159" t="s">
        <v>61</v>
      </c>
      <c r="C19" s="159"/>
      <c r="D19" s="27">
        <v>134412</v>
      </c>
      <c r="E19" s="20"/>
      <c r="F19" s="27">
        <v>17578</v>
      </c>
      <c r="G19" s="20"/>
      <c r="H19" s="27">
        <v>116834</v>
      </c>
      <c r="I19" s="20"/>
      <c r="J19" s="20"/>
      <c r="K19" s="85">
        <f>D19/SUM(D$18:D$20)*100</f>
        <v>15.977671295894558</v>
      </c>
      <c r="L19" s="15"/>
      <c r="M19" s="18">
        <f>F19/SUM(F$18:F$20)*100</f>
        <v>4.5725315145177481</v>
      </c>
      <c r="N19" s="15"/>
      <c r="O19" s="18">
        <f>H19/SUM(H$18:H$20)*100</f>
        <v>25.575332240276872</v>
      </c>
      <c r="P19" s="15" t="s">
        <v>111</v>
      </c>
      <c r="R19" s="135"/>
      <c r="S19" s="135"/>
      <c r="T19" s="135"/>
      <c r="U19" s="135"/>
      <c r="V19" s="135"/>
    </row>
    <row r="20" spans="1:22" ht="12.75" customHeight="1">
      <c r="B20" s="159" t="s">
        <v>62</v>
      </c>
      <c r="C20" s="159"/>
      <c r="D20" s="27">
        <v>493792</v>
      </c>
      <c r="E20" s="20"/>
      <c r="F20" s="27">
        <v>343539</v>
      </c>
      <c r="G20" s="20"/>
      <c r="H20" s="27">
        <v>150253</v>
      </c>
      <c r="I20" s="20"/>
      <c r="J20" s="20"/>
      <c r="K20" s="85">
        <f>D20/SUM(D$18:D$20)*100</f>
        <v>58.697484335791181</v>
      </c>
      <c r="L20" s="15"/>
      <c r="M20" s="18">
        <f>F20/SUM(F$18:F$20)*100</f>
        <v>89.364142903965913</v>
      </c>
      <c r="N20" s="15"/>
      <c r="O20" s="18">
        <f>H20/SUM(H$18:H$20)*100</f>
        <v>32.890857071557257</v>
      </c>
      <c r="P20" s="15" t="s">
        <v>111</v>
      </c>
    </row>
    <row r="21" spans="1:22" ht="12.75" customHeight="1">
      <c r="B21" s="159" t="s">
        <v>29</v>
      </c>
      <c r="C21" s="159"/>
      <c r="D21" s="27">
        <v>88615</v>
      </c>
      <c r="E21" s="20"/>
      <c r="F21" s="27">
        <v>48909</v>
      </c>
      <c r="G21" s="20"/>
      <c r="H21" s="27">
        <v>39706</v>
      </c>
      <c r="I21" s="20"/>
      <c r="J21" s="20"/>
      <c r="K21" s="86" t="s">
        <v>115</v>
      </c>
      <c r="L21" s="11"/>
      <c r="M21" s="35" t="s">
        <v>115</v>
      </c>
      <c r="N21" s="11"/>
      <c r="O21" s="35" t="s">
        <v>115</v>
      </c>
      <c r="P21" s="11"/>
    </row>
    <row r="22" spans="1:22" ht="12.75" customHeight="1">
      <c r="B22" s="56"/>
      <c r="C22" s="56"/>
      <c r="D22" s="81"/>
      <c r="E22" s="81"/>
      <c r="F22" s="81"/>
      <c r="G22" s="81"/>
      <c r="H22" s="81"/>
      <c r="I22" s="20"/>
      <c r="J22" s="20"/>
      <c r="K22" s="86"/>
      <c r="L22" s="11"/>
      <c r="M22" s="35"/>
      <c r="N22" s="11"/>
      <c r="O22" s="35"/>
      <c r="P22" s="11"/>
    </row>
    <row r="23" spans="1:22" ht="33" customHeight="1">
      <c r="B23" s="158" t="s">
        <v>120</v>
      </c>
      <c r="C23" s="158"/>
      <c r="D23" s="20">
        <v>436074</v>
      </c>
      <c r="E23" s="20"/>
      <c r="F23" s="20">
        <v>89798</v>
      </c>
      <c r="G23" s="20" t="s">
        <v>111</v>
      </c>
      <c r="H23" s="20">
        <v>346276</v>
      </c>
      <c r="I23" s="20" t="s">
        <v>111</v>
      </c>
      <c r="J23" s="20"/>
      <c r="K23" s="83">
        <f>SUM(K24:K40)</f>
        <v>100</v>
      </c>
      <c r="L23" s="15"/>
      <c r="M23" s="17">
        <f>SUM(M24:M40)</f>
        <v>100</v>
      </c>
      <c r="N23" s="15"/>
      <c r="O23" s="17">
        <f>SUM(O24:O40)</f>
        <v>100</v>
      </c>
      <c r="P23" s="15" t="s">
        <v>111</v>
      </c>
      <c r="S23" s="14"/>
    </row>
    <row r="24" spans="1:22">
      <c r="C24" s="113" t="s">
        <v>63</v>
      </c>
      <c r="D24" s="27">
        <v>84364</v>
      </c>
      <c r="E24" s="20"/>
      <c r="F24" s="27">
        <v>2195</v>
      </c>
      <c r="G24" s="20" t="s">
        <v>41</v>
      </c>
      <c r="H24" s="27">
        <v>82169</v>
      </c>
      <c r="I24" s="20" t="s">
        <v>137</v>
      </c>
      <c r="J24" s="20"/>
      <c r="K24" s="85">
        <f>D24/SUM(D$24:D$40)*100</f>
        <v>26.130049370938668</v>
      </c>
      <c r="L24" s="15"/>
      <c r="M24" s="18">
        <f>F24/SUM(F$24:F$40)*100</f>
        <v>6.0428366919942738</v>
      </c>
      <c r="N24" s="15"/>
      <c r="O24" s="18">
        <f>H24/SUM(H$24:H$40)*100</f>
        <v>28.676475720497805</v>
      </c>
      <c r="P24" s="15" t="s">
        <v>111</v>
      </c>
      <c r="S24" s="14"/>
    </row>
    <row r="25" spans="1:22">
      <c r="C25" s="112">
        <v>2002</v>
      </c>
      <c r="D25" s="27">
        <v>5183</v>
      </c>
      <c r="E25" s="20"/>
      <c r="F25" s="27">
        <v>85</v>
      </c>
      <c r="G25" s="20" t="s">
        <v>41</v>
      </c>
      <c r="H25" s="27">
        <v>5098</v>
      </c>
      <c r="I25" s="20" t="s">
        <v>41</v>
      </c>
      <c r="J25" s="20"/>
      <c r="K25" s="85">
        <f t="shared" ref="K25:K40" si="0">D25/SUM(D$24:D$40)*100</f>
        <v>1.6053298313211217</v>
      </c>
      <c r="L25" s="15"/>
      <c r="M25" s="18">
        <f t="shared" ref="M25:M40" si="1">F25/SUM(F$24:F$40)*100</f>
        <v>0.23400506552141834</v>
      </c>
      <c r="N25" s="15"/>
      <c r="O25" s="18">
        <f t="shared" ref="O25:O40" si="2">H25/SUM(H$24:H$40)*100</f>
        <v>1.7791706510131293</v>
      </c>
      <c r="P25" s="15" t="s">
        <v>111</v>
      </c>
      <c r="S25" s="14"/>
    </row>
    <row r="26" spans="1:22">
      <c r="C26" s="112">
        <v>2003</v>
      </c>
      <c r="D26" s="27">
        <v>2338</v>
      </c>
      <c r="E26" s="20"/>
      <c r="F26" s="27">
        <v>462</v>
      </c>
      <c r="G26" s="20" t="s">
        <v>41</v>
      </c>
      <c r="H26" s="27">
        <v>1876</v>
      </c>
      <c r="I26" s="20" t="s">
        <v>41</v>
      </c>
      <c r="J26" s="20"/>
      <c r="K26" s="85">
        <f t="shared" si="0"/>
        <v>0.7241483977674672</v>
      </c>
      <c r="L26" s="15"/>
      <c r="M26" s="18">
        <f t="shared" si="1"/>
        <v>1.2718863561281797</v>
      </c>
      <c r="N26" s="15"/>
      <c r="O26" s="18">
        <f t="shared" si="2"/>
        <v>0.65471246396638494</v>
      </c>
      <c r="P26" s="15" t="s">
        <v>111</v>
      </c>
      <c r="S26" s="14"/>
    </row>
    <row r="27" spans="1:22">
      <c r="C27" s="112">
        <v>2004</v>
      </c>
      <c r="D27" s="27">
        <v>3716</v>
      </c>
      <c r="E27" s="20"/>
      <c r="F27" s="27">
        <v>549</v>
      </c>
      <c r="G27" s="20" t="s">
        <v>41</v>
      </c>
      <c r="H27" s="27">
        <v>3167</v>
      </c>
      <c r="I27" s="20" t="s">
        <v>41</v>
      </c>
      <c r="J27" s="20"/>
      <c r="K27" s="85">
        <f t="shared" si="0"/>
        <v>1.15095613605813</v>
      </c>
      <c r="L27" s="15"/>
      <c r="M27" s="18">
        <f t="shared" si="1"/>
        <v>1.5113974231912786</v>
      </c>
      <c r="N27" s="15"/>
      <c r="O27" s="18">
        <f t="shared" si="2"/>
        <v>1.1052635252566849</v>
      </c>
      <c r="P27" s="15" t="s">
        <v>111</v>
      </c>
      <c r="S27" s="14"/>
    </row>
    <row r="28" spans="1:22">
      <c r="C28" s="112">
        <v>2005</v>
      </c>
      <c r="D28" s="27">
        <v>4374</v>
      </c>
      <c r="E28" s="20"/>
      <c r="F28" s="27">
        <v>1050</v>
      </c>
      <c r="G28" s="20" t="s">
        <v>41</v>
      </c>
      <c r="H28" s="27">
        <v>3324</v>
      </c>
      <c r="I28" s="20" t="s">
        <v>41</v>
      </c>
      <c r="J28" s="20"/>
      <c r="K28" s="85">
        <f t="shared" si="0"/>
        <v>1.3547583797411897</v>
      </c>
      <c r="L28" s="15"/>
      <c r="M28" s="18">
        <f t="shared" si="1"/>
        <v>2.8906508093822265</v>
      </c>
      <c r="N28" s="15"/>
      <c r="O28" s="18">
        <f t="shared" si="2"/>
        <v>1.160055559821036</v>
      </c>
      <c r="P28" s="15" t="s">
        <v>111</v>
      </c>
      <c r="S28" s="14"/>
    </row>
    <row r="29" spans="1:22">
      <c r="C29" s="112">
        <v>2006</v>
      </c>
      <c r="D29" s="27">
        <v>1917</v>
      </c>
      <c r="E29" s="20"/>
      <c r="F29" s="27">
        <v>332</v>
      </c>
      <c r="G29" s="20" t="s">
        <v>41</v>
      </c>
      <c r="H29" s="27">
        <v>1585</v>
      </c>
      <c r="I29" s="20" t="s">
        <v>41</v>
      </c>
      <c r="J29" s="20"/>
      <c r="K29" s="85">
        <f t="shared" si="0"/>
        <v>0.59375212939274369</v>
      </c>
      <c r="L29" s="15"/>
      <c r="M29" s="18">
        <f t="shared" si="1"/>
        <v>0.91399625591895173</v>
      </c>
      <c r="N29" s="15"/>
      <c r="O29" s="18">
        <f t="shared" si="2"/>
        <v>0.55315525340443494</v>
      </c>
      <c r="P29" s="15" t="s">
        <v>111</v>
      </c>
      <c r="S29" s="14"/>
    </row>
    <row r="30" spans="1:22">
      <c r="C30" s="112">
        <v>2007</v>
      </c>
      <c r="D30" s="27">
        <v>2300</v>
      </c>
      <c r="E30" s="20"/>
      <c r="F30" s="27">
        <v>907</v>
      </c>
      <c r="G30" s="20" t="s">
        <v>41</v>
      </c>
      <c r="H30" s="27">
        <v>1393</v>
      </c>
      <c r="I30" s="20" t="s">
        <v>41</v>
      </c>
      <c r="J30" s="20"/>
      <c r="K30" s="85">
        <f t="shared" si="0"/>
        <v>0.71237866332984368</v>
      </c>
      <c r="L30" s="15"/>
      <c r="M30" s="18">
        <f t="shared" si="1"/>
        <v>2.4969716991520756</v>
      </c>
      <c r="N30" s="15"/>
      <c r="O30" s="18">
        <f t="shared" si="2"/>
        <v>0.48614843406459179</v>
      </c>
      <c r="P30" s="15" t="s">
        <v>111</v>
      </c>
      <c r="S30" s="14"/>
    </row>
    <row r="31" spans="1:22">
      <c r="C31" s="112">
        <v>2008</v>
      </c>
      <c r="D31" s="27">
        <v>1655</v>
      </c>
      <c r="E31" s="20"/>
      <c r="F31" s="27">
        <v>245</v>
      </c>
      <c r="G31" s="20" t="s">
        <v>41</v>
      </c>
      <c r="H31" s="27">
        <v>1410</v>
      </c>
      <c r="I31" s="20" t="s">
        <v>41</v>
      </c>
      <c r="J31" s="20"/>
      <c r="K31" s="85">
        <f t="shared" si="0"/>
        <v>0.51260290774386574</v>
      </c>
      <c r="L31" s="15"/>
      <c r="M31" s="18">
        <f t="shared" si="1"/>
        <v>0.67448518885585285</v>
      </c>
      <c r="N31" s="15"/>
      <c r="O31" s="18">
        <f t="shared" si="2"/>
        <v>0.4920813295269737</v>
      </c>
      <c r="P31" s="15" t="s">
        <v>111</v>
      </c>
      <c r="S31" s="14"/>
    </row>
    <row r="32" spans="1:22">
      <c r="C32" s="112">
        <v>2009</v>
      </c>
      <c r="D32" s="27">
        <v>1604</v>
      </c>
      <c r="E32" s="20"/>
      <c r="F32" s="27">
        <v>389</v>
      </c>
      <c r="G32" s="20" t="s">
        <v>41</v>
      </c>
      <c r="H32" s="27">
        <v>1215</v>
      </c>
      <c r="I32" s="20" t="s">
        <v>41</v>
      </c>
      <c r="J32" s="20"/>
      <c r="K32" s="85">
        <f t="shared" si="0"/>
        <v>0.4968066852091606</v>
      </c>
      <c r="L32" s="15"/>
      <c r="M32" s="18">
        <f t="shared" si="1"/>
        <v>1.0709172998568439</v>
      </c>
      <c r="N32" s="15"/>
      <c r="O32" s="18">
        <f t="shared" si="2"/>
        <v>0.42402752863494547</v>
      </c>
      <c r="P32" s="15" t="s">
        <v>111</v>
      </c>
      <c r="S32" s="14"/>
    </row>
    <row r="33" spans="1:19">
      <c r="C33" s="112">
        <v>2010</v>
      </c>
      <c r="D33" s="27">
        <v>4142</v>
      </c>
      <c r="E33" s="20"/>
      <c r="F33" s="27">
        <v>503</v>
      </c>
      <c r="G33" s="20" t="s">
        <v>41</v>
      </c>
      <c r="H33" s="27">
        <v>3639</v>
      </c>
      <c r="I33" s="20" t="s">
        <v>41</v>
      </c>
      <c r="J33" s="20"/>
      <c r="K33" s="85">
        <f t="shared" si="0"/>
        <v>1.2829010537009622</v>
      </c>
      <c r="L33" s="15"/>
      <c r="M33" s="18">
        <f t="shared" si="1"/>
        <v>1.3847593877326285</v>
      </c>
      <c r="N33" s="15"/>
      <c r="O33" s="18">
        <f t="shared" si="2"/>
        <v>1.2699886228004662</v>
      </c>
      <c r="P33" s="15" t="s">
        <v>111</v>
      </c>
      <c r="S33" s="14"/>
    </row>
    <row r="34" spans="1:19">
      <c r="C34" s="112">
        <v>2011</v>
      </c>
      <c r="D34" s="27">
        <v>3087</v>
      </c>
      <c r="E34" s="20"/>
      <c r="F34" s="27">
        <v>516</v>
      </c>
      <c r="G34" s="20" t="s">
        <v>41</v>
      </c>
      <c r="H34" s="27">
        <v>2571</v>
      </c>
      <c r="I34" s="20" t="s">
        <v>41</v>
      </c>
      <c r="J34" s="20"/>
      <c r="K34" s="85">
        <f t="shared" si="0"/>
        <v>0.95613605813009894</v>
      </c>
      <c r="L34" s="15"/>
      <c r="M34" s="18">
        <f t="shared" si="1"/>
        <v>1.4205483977535514</v>
      </c>
      <c r="N34" s="15"/>
      <c r="O34" s="18">
        <f t="shared" si="2"/>
        <v>0.89726319022258827</v>
      </c>
      <c r="P34" s="15"/>
      <c r="S34" s="14"/>
    </row>
    <row r="35" spans="1:19">
      <c r="C35" s="112">
        <v>2012</v>
      </c>
      <c r="D35" s="27">
        <v>2829</v>
      </c>
      <c r="E35" s="20"/>
      <c r="F35" s="27">
        <v>937</v>
      </c>
      <c r="G35" s="20" t="s">
        <v>41</v>
      </c>
      <c r="H35" s="27">
        <v>1892</v>
      </c>
      <c r="I35" s="20" t="s">
        <v>41</v>
      </c>
      <c r="J35" s="20"/>
      <c r="K35" s="85">
        <f t="shared" si="0"/>
        <v>0.87622575589570773</v>
      </c>
      <c r="L35" s="15"/>
      <c r="M35" s="18">
        <f t="shared" si="1"/>
        <v>2.579561722277282</v>
      </c>
      <c r="N35" s="15"/>
      <c r="O35" s="18">
        <f t="shared" si="2"/>
        <v>0.6602963655780385</v>
      </c>
      <c r="P35" s="15"/>
      <c r="S35" s="14"/>
    </row>
    <row r="36" spans="1:19">
      <c r="C36" s="112">
        <v>2013</v>
      </c>
      <c r="D36" s="27">
        <v>4411</v>
      </c>
      <c r="E36" s="20"/>
      <c r="F36" s="27">
        <v>700</v>
      </c>
      <c r="G36" s="20" t="s">
        <v>41</v>
      </c>
      <c r="H36" s="27">
        <v>3711</v>
      </c>
      <c r="I36" s="20" t="s">
        <v>137</v>
      </c>
      <c r="J36" s="20"/>
      <c r="K36" s="85">
        <f t="shared" si="0"/>
        <v>1.3662183843251916</v>
      </c>
      <c r="L36" s="15"/>
      <c r="M36" s="18">
        <f t="shared" si="1"/>
        <v>1.9271005395881513</v>
      </c>
      <c r="N36" s="15"/>
      <c r="O36" s="18">
        <f t="shared" si="2"/>
        <v>1.2951161800529074</v>
      </c>
      <c r="P36" s="15"/>
      <c r="S36" s="14"/>
    </row>
    <row r="37" spans="1:19">
      <c r="C37" s="112">
        <v>2014</v>
      </c>
      <c r="D37" s="27">
        <v>8568</v>
      </c>
      <c r="E37" s="20"/>
      <c r="F37" s="27">
        <v>2642</v>
      </c>
      <c r="G37" s="20" t="s">
        <v>41</v>
      </c>
      <c r="H37" s="27">
        <v>5926</v>
      </c>
      <c r="I37" s="20" t="s">
        <v>137</v>
      </c>
      <c r="J37" s="20"/>
      <c r="K37" s="85">
        <f t="shared" si="0"/>
        <v>2.6537653858304786</v>
      </c>
      <c r="L37" s="15"/>
      <c r="M37" s="18">
        <f t="shared" si="1"/>
        <v>7.2734280365598512</v>
      </c>
      <c r="N37" s="15"/>
      <c r="O37" s="18">
        <f t="shared" si="2"/>
        <v>2.0681375594162033</v>
      </c>
      <c r="P37" s="15"/>
      <c r="S37" s="14"/>
    </row>
    <row r="38" spans="1:19">
      <c r="C38" s="112">
        <v>2015</v>
      </c>
      <c r="D38" s="27">
        <v>18184</v>
      </c>
      <c r="E38" s="20"/>
      <c r="F38" s="27">
        <v>2852</v>
      </c>
      <c r="G38" s="20" t="s">
        <v>41</v>
      </c>
      <c r="H38" s="27">
        <v>15332</v>
      </c>
      <c r="I38" s="20" t="s">
        <v>137</v>
      </c>
      <c r="J38" s="20"/>
      <c r="K38" s="85">
        <f t="shared" si="0"/>
        <v>5.6321276582564685</v>
      </c>
      <c r="L38" s="15"/>
      <c r="M38" s="18">
        <f t="shared" si="1"/>
        <v>7.8515581984362957</v>
      </c>
      <c r="N38" s="15"/>
      <c r="O38" s="18">
        <f t="shared" si="2"/>
        <v>5.3507737193670648</v>
      </c>
      <c r="P38" s="15"/>
      <c r="S38" s="14"/>
    </row>
    <row r="39" spans="1:19">
      <c r="C39" s="112">
        <v>2016</v>
      </c>
      <c r="D39" s="27">
        <v>126418</v>
      </c>
      <c r="E39" s="20"/>
      <c r="F39" s="27">
        <v>11823</v>
      </c>
      <c r="G39" s="20" t="s">
        <v>41</v>
      </c>
      <c r="H39" s="27">
        <v>114595</v>
      </c>
      <c r="I39" s="20" t="s">
        <v>137</v>
      </c>
      <c r="J39" s="20"/>
      <c r="K39" s="85">
        <f t="shared" si="0"/>
        <v>39.155428635144432</v>
      </c>
      <c r="L39" s="15"/>
      <c r="M39" s="18">
        <f t="shared" si="1"/>
        <v>32.548728113643868</v>
      </c>
      <c r="N39" s="15"/>
      <c r="O39" s="18">
        <f t="shared" si="2"/>
        <v>39.992950324215286</v>
      </c>
      <c r="P39" s="15"/>
      <c r="S39" s="14"/>
    </row>
    <row r="40" spans="1:19">
      <c r="C40" s="114">
        <v>2017</v>
      </c>
      <c r="D40" s="27">
        <v>47772</v>
      </c>
      <c r="E40" s="20"/>
      <c r="F40" s="27">
        <v>10137</v>
      </c>
      <c r="G40" s="20"/>
      <c r="H40" s="27">
        <v>37635</v>
      </c>
      <c r="I40" s="20" t="s">
        <v>137</v>
      </c>
      <c r="J40" s="20"/>
      <c r="K40" s="85">
        <f t="shared" si="0"/>
        <v>14.796414567214475</v>
      </c>
      <c r="L40" s="15"/>
      <c r="M40" s="18">
        <f t="shared" si="1"/>
        <v>27.907168814007267</v>
      </c>
      <c r="N40" s="15"/>
      <c r="O40" s="18">
        <f t="shared" si="2"/>
        <v>13.134383572161459</v>
      </c>
      <c r="P40" s="15"/>
      <c r="S40" s="14"/>
    </row>
    <row r="41" spans="1:19" ht="11.25" customHeight="1">
      <c r="C41" s="113" t="s">
        <v>29</v>
      </c>
      <c r="D41" s="27">
        <v>113212</v>
      </c>
      <c r="E41" s="20" t="s">
        <v>41</v>
      </c>
      <c r="F41" s="27">
        <v>53474</v>
      </c>
      <c r="G41" s="20"/>
      <c r="H41" s="27">
        <v>59738</v>
      </c>
      <c r="I41" s="20" t="s">
        <v>137</v>
      </c>
      <c r="J41" s="20"/>
      <c r="K41" s="86" t="s">
        <v>115</v>
      </c>
      <c r="L41" s="11"/>
      <c r="M41" s="35" t="s">
        <v>115</v>
      </c>
      <c r="N41" s="11"/>
      <c r="O41" s="35" t="s">
        <v>115</v>
      </c>
      <c r="P41" s="11"/>
      <c r="S41" s="14"/>
    </row>
    <row r="42" spans="1:19" ht="12.75" customHeight="1">
      <c r="C42" s="56"/>
      <c r="D42" s="27"/>
      <c r="E42" s="20"/>
      <c r="F42" s="27"/>
      <c r="G42" s="20"/>
      <c r="H42" s="27"/>
      <c r="I42" s="20"/>
      <c r="J42" s="20"/>
      <c r="K42" s="86"/>
      <c r="L42" s="11"/>
      <c r="M42" s="35"/>
      <c r="N42" s="11"/>
      <c r="O42" s="35"/>
      <c r="P42" s="11"/>
    </row>
    <row r="43" spans="1:19" ht="27" customHeight="1">
      <c r="A43" s="158" t="s">
        <v>101</v>
      </c>
      <c r="B43" s="158"/>
      <c r="C43" s="158"/>
      <c r="D43" s="20">
        <v>929864</v>
      </c>
      <c r="E43" s="20"/>
      <c r="F43" s="20">
        <v>433335</v>
      </c>
      <c r="G43" s="20"/>
      <c r="H43" s="20">
        <v>496529</v>
      </c>
      <c r="I43" s="20"/>
      <c r="J43" s="20"/>
      <c r="K43" s="83">
        <f>SUM(K44:K51)</f>
        <v>100</v>
      </c>
      <c r="L43" s="15"/>
      <c r="M43" s="17">
        <f>SUM(M44:M51)</f>
        <v>100</v>
      </c>
      <c r="N43" s="15"/>
      <c r="O43" s="17">
        <f>SUM(O44:O51)</f>
        <v>99.999999999999986</v>
      </c>
      <c r="P43" s="15" t="s">
        <v>111</v>
      </c>
    </row>
    <row r="44" spans="1:19" ht="12.75" customHeight="1">
      <c r="B44" s="159" t="s">
        <v>64</v>
      </c>
      <c r="C44" s="159"/>
      <c r="D44" s="27">
        <v>321752</v>
      </c>
      <c r="E44" s="20"/>
      <c r="F44" s="27">
        <v>153565</v>
      </c>
      <c r="G44" s="20"/>
      <c r="H44" s="27">
        <v>168187</v>
      </c>
      <c r="I44" s="20"/>
      <c r="J44" s="20"/>
      <c r="K44" s="85">
        <f>D44/(D$43-D$52)*100</f>
        <v>34.617573675529641</v>
      </c>
      <c r="L44" s="15"/>
      <c r="M44" s="18">
        <f>F44/(F$43-F$52)*100</f>
        <v>35.459216071119322</v>
      </c>
      <c r="N44" s="15"/>
      <c r="O44" s="18">
        <f>H44/(H$43-H$52)*100</f>
        <v>33.883256912154593</v>
      </c>
      <c r="P44" s="15" t="s">
        <v>111</v>
      </c>
    </row>
    <row r="45" spans="1:19">
      <c r="B45" s="160" t="s">
        <v>68</v>
      </c>
      <c r="C45" s="160"/>
      <c r="D45" s="27">
        <v>50828</v>
      </c>
      <c r="E45" s="20"/>
      <c r="F45" s="27">
        <v>25602</v>
      </c>
      <c r="G45" s="20"/>
      <c r="H45" s="27">
        <v>25226</v>
      </c>
      <c r="I45" s="20"/>
      <c r="J45" s="20"/>
      <c r="K45" s="85">
        <f t="shared" ref="K45:O51" si="3">D45/(D$43-D$52)*100</f>
        <v>5.4686281197314095</v>
      </c>
      <c r="L45" s="15"/>
      <c r="M45" s="18">
        <f t="shared" si="3"/>
        <v>5.9116781157998037</v>
      </c>
      <c r="N45" s="15"/>
      <c r="O45" s="18">
        <f t="shared" si="3"/>
        <v>5.0820755401191038</v>
      </c>
      <c r="P45" s="15" t="s">
        <v>111</v>
      </c>
    </row>
    <row r="46" spans="1:19" ht="12.75" customHeight="1">
      <c r="B46" s="160" t="s">
        <v>76</v>
      </c>
      <c r="C46" s="160"/>
      <c r="D46" s="27">
        <v>29265</v>
      </c>
      <c r="E46" s="20"/>
      <c r="F46" s="27">
        <v>17860</v>
      </c>
      <c r="G46" s="20"/>
      <c r="H46" s="27">
        <v>11405</v>
      </c>
      <c r="I46" s="20"/>
      <c r="J46" s="20"/>
      <c r="K46" s="85">
        <f t="shared" si="3"/>
        <v>3.1486464532135781</v>
      </c>
      <c r="L46" s="15"/>
      <c r="M46" s="18">
        <f t="shared" si="3"/>
        <v>4.1239969982104716</v>
      </c>
      <c r="N46" s="15"/>
      <c r="O46" s="18">
        <f t="shared" si="3"/>
        <v>2.2976719073598026</v>
      </c>
      <c r="P46" s="15" t="s">
        <v>111</v>
      </c>
    </row>
    <row r="47" spans="1:19">
      <c r="B47" s="160" t="s">
        <v>67</v>
      </c>
      <c r="C47" s="160"/>
      <c r="D47" s="27">
        <v>98583</v>
      </c>
      <c r="E47" s="20"/>
      <c r="F47" s="27">
        <v>37924</v>
      </c>
      <c r="G47" s="20"/>
      <c r="H47" s="27">
        <v>60659</v>
      </c>
      <c r="I47" s="20"/>
      <c r="J47" s="20"/>
      <c r="K47" s="85">
        <f t="shared" si="3"/>
        <v>10.606629533475282</v>
      </c>
      <c r="L47" s="15"/>
      <c r="M47" s="18">
        <f t="shared" si="3"/>
        <v>8.7569127749235118</v>
      </c>
      <c r="N47" s="15"/>
      <c r="O47" s="18">
        <f t="shared" si="3"/>
        <v>12.220471742966968</v>
      </c>
      <c r="P47" s="15" t="s">
        <v>111</v>
      </c>
    </row>
    <row r="48" spans="1:19" ht="12.75" customHeight="1">
      <c r="B48" s="160" t="s">
        <v>77</v>
      </c>
      <c r="C48" s="160"/>
      <c r="D48" s="27">
        <v>18070</v>
      </c>
      <c r="E48" s="20"/>
      <c r="F48" s="27">
        <v>11725</v>
      </c>
      <c r="G48" s="20"/>
      <c r="H48" s="27">
        <v>6345</v>
      </c>
      <c r="I48" s="20"/>
      <c r="J48" s="20"/>
      <c r="K48" s="85">
        <f t="shared" si="3"/>
        <v>1.9441668002586485</v>
      </c>
      <c r="L48" s="15"/>
      <c r="M48" s="18">
        <f t="shared" si="3"/>
        <v>2.707383247705363</v>
      </c>
      <c r="N48" s="15"/>
      <c r="O48" s="18">
        <f t="shared" si="3"/>
        <v>1.2782751645942962</v>
      </c>
      <c r="P48" s="15" t="s">
        <v>111</v>
      </c>
    </row>
    <row r="49" spans="1:16" ht="12.75" customHeight="1">
      <c r="B49" s="160" t="s">
        <v>78</v>
      </c>
      <c r="C49" s="160"/>
      <c r="D49" s="27">
        <v>46962</v>
      </c>
      <c r="E49" s="20"/>
      <c r="F49" s="27">
        <v>17121</v>
      </c>
      <c r="G49" s="20"/>
      <c r="H49" s="27">
        <v>29841</v>
      </c>
      <c r="I49" s="20"/>
      <c r="J49" s="20"/>
      <c r="K49" s="85">
        <f t="shared" si="3"/>
        <v>5.0526818635166935</v>
      </c>
      <c r="L49" s="15"/>
      <c r="M49" s="18">
        <f t="shared" si="3"/>
        <v>3.9533568088668245</v>
      </c>
      <c r="N49" s="15"/>
      <c r="O49" s="18">
        <f t="shared" si="3"/>
        <v>6.0118217788271702</v>
      </c>
      <c r="P49" s="15" t="s">
        <v>111</v>
      </c>
    </row>
    <row r="50" spans="1:16">
      <c r="B50" s="160" t="s">
        <v>65</v>
      </c>
      <c r="C50" s="160"/>
      <c r="D50" s="27">
        <v>154210</v>
      </c>
      <c r="E50" s="20"/>
      <c r="F50" s="27">
        <v>87536</v>
      </c>
      <c r="G50" s="20"/>
      <c r="H50" s="27">
        <v>66674</v>
      </c>
      <c r="I50" s="20"/>
      <c r="J50" s="20"/>
      <c r="K50" s="85">
        <f t="shared" si="3"/>
        <v>16.591586179739135</v>
      </c>
      <c r="L50" s="15"/>
      <c r="M50" s="18">
        <f t="shared" si="3"/>
        <v>20.212665242740865</v>
      </c>
      <c r="N50" s="15"/>
      <c r="O50" s="18">
        <f t="shared" si="3"/>
        <v>13.432264511293948</v>
      </c>
      <c r="P50" s="15" t="s">
        <v>111</v>
      </c>
    </row>
    <row r="51" spans="1:16" ht="12.75" customHeight="1">
      <c r="B51" s="160" t="s">
        <v>66</v>
      </c>
      <c r="C51" s="160"/>
      <c r="D51" s="27">
        <v>209777</v>
      </c>
      <c r="E51" s="20"/>
      <c r="F51" s="27">
        <v>81742</v>
      </c>
      <c r="G51" s="20"/>
      <c r="H51" s="27">
        <v>128035</v>
      </c>
      <c r="I51" s="20"/>
      <c r="J51" s="20"/>
      <c r="K51" s="85">
        <f>D51/(D$43-D$52)*100</f>
        <v>22.570087374535611</v>
      </c>
      <c r="L51" s="15"/>
      <c r="M51" s="18">
        <f t="shared" si="3"/>
        <v>18.874790740633841</v>
      </c>
      <c r="N51" s="15"/>
      <c r="O51" s="18">
        <f t="shared" si="3"/>
        <v>25.794162442684115</v>
      </c>
      <c r="P51" s="15" t="s">
        <v>111</v>
      </c>
    </row>
    <row r="52" spans="1:16" ht="12.75" customHeight="1">
      <c r="B52" s="160" t="s">
        <v>29</v>
      </c>
      <c r="C52" s="160"/>
      <c r="D52" s="27">
        <v>417</v>
      </c>
      <c r="E52" s="20" t="s">
        <v>41</v>
      </c>
      <c r="F52" s="27">
        <v>260</v>
      </c>
      <c r="G52" s="20" t="s">
        <v>41</v>
      </c>
      <c r="H52" s="27">
        <v>157</v>
      </c>
      <c r="I52" s="20" t="s">
        <v>41</v>
      </c>
      <c r="J52" s="20"/>
      <c r="K52" s="86" t="s">
        <v>115</v>
      </c>
      <c r="L52" s="11"/>
      <c r="M52" s="35" t="s">
        <v>115</v>
      </c>
      <c r="N52" s="11"/>
      <c r="O52" s="35" t="s">
        <v>115</v>
      </c>
      <c r="P52" s="11"/>
    </row>
    <row r="53" spans="1:16" ht="12.75" customHeight="1">
      <c r="B53" s="55"/>
      <c r="C53" s="55"/>
      <c r="D53" s="27"/>
      <c r="E53" s="20"/>
      <c r="F53" s="27"/>
      <c r="G53" s="20"/>
      <c r="H53" s="27"/>
      <c r="I53" s="20"/>
      <c r="J53" s="20"/>
      <c r="K53" s="86"/>
      <c r="L53" s="11"/>
      <c r="M53" s="35"/>
      <c r="N53" s="11"/>
      <c r="O53" s="35"/>
      <c r="P53" s="11"/>
    </row>
    <row r="54" spans="1:16" ht="12.75" customHeight="1">
      <c r="A54" s="158" t="s">
        <v>88</v>
      </c>
      <c r="B54" s="158"/>
      <c r="C54" s="158"/>
      <c r="D54" s="20">
        <v>929863</v>
      </c>
      <c r="E54" s="20"/>
      <c r="F54" s="20">
        <v>433335</v>
      </c>
      <c r="G54" s="20"/>
      <c r="H54" s="20">
        <v>496528</v>
      </c>
      <c r="I54" s="20" t="s">
        <v>41</v>
      </c>
      <c r="J54" s="20"/>
      <c r="K54" s="83">
        <f>SUM(K55:K60)</f>
        <v>100</v>
      </c>
      <c r="L54" s="15"/>
      <c r="M54" s="17">
        <f>SUM(M55:M60)</f>
        <v>100.00000000000001</v>
      </c>
      <c r="N54" s="15"/>
      <c r="O54" s="17">
        <f>SUM(O55:O60)</f>
        <v>100</v>
      </c>
      <c r="P54" s="15" t="s">
        <v>111</v>
      </c>
    </row>
    <row r="55" spans="1:16" ht="12.75" customHeight="1">
      <c r="B55" s="160" t="s">
        <v>89</v>
      </c>
      <c r="C55" s="160"/>
      <c r="D55" s="27">
        <v>245238</v>
      </c>
      <c r="E55" s="20"/>
      <c r="F55" s="27">
        <v>224096</v>
      </c>
      <c r="G55" s="20"/>
      <c r="H55" s="27">
        <v>21142</v>
      </c>
      <c r="I55" s="20"/>
      <c r="J55" s="20"/>
      <c r="K55" s="85">
        <f>D55/(D$54-D$61)*100</f>
        <v>26.42277868102671</v>
      </c>
      <c r="L55" s="15"/>
      <c r="M55" s="18">
        <f>F55/(F$54-F$61)*100</f>
        <v>51.768021529967548</v>
      </c>
      <c r="N55" s="15"/>
      <c r="O55" s="18">
        <f>H55/(H$54-H$61)*100</f>
        <v>4.2689895526667554</v>
      </c>
      <c r="P55" s="15" t="s">
        <v>111</v>
      </c>
    </row>
    <row r="56" spans="1:16" ht="12.75" customHeight="1">
      <c r="B56" s="160" t="s">
        <v>90</v>
      </c>
      <c r="C56" s="160"/>
      <c r="D56" s="27">
        <v>275048</v>
      </c>
      <c r="E56" s="20"/>
      <c r="F56" s="27">
        <v>176617</v>
      </c>
      <c r="G56" s="20"/>
      <c r="H56" s="27">
        <v>98431</v>
      </c>
      <c r="I56" s="20"/>
      <c r="J56" s="20"/>
      <c r="K56" s="85">
        <f t="shared" ref="K56:O60" si="4">D56/(D$54-D$61)*100</f>
        <v>29.634609769526072</v>
      </c>
      <c r="L56" s="15"/>
      <c r="M56" s="18">
        <f t="shared" si="4"/>
        <v>40.799981519341166</v>
      </c>
      <c r="N56" s="15"/>
      <c r="O56" s="18">
        <f t="shared" si="4"/>
        <v>19.875173146274779</v>
      </c>
      <c r="P56" s="15" t="s">
        <v>111</v>
      </c>
    </row>
    <row r="57" spans="1:16" ht="12.75" customHeight="1">
      <c r="B57" s="160" t="s">
        <v>91</v>
      </c>
      <c r="C57" s="160"/>
      <c r="D57" s="27">
        <v>171437</v>
      </c>
      <c r="E57" s="20"/>
      <c r="F57" s="27">
        <v>12733</v>
      </c>
      <c r="G57" s="20"/>
      <c r="H57" s="27">
        <v>158704</v>
      </c>
      <c r="I57" s="20"/>
      <c r="J57" s="20"/>
      <c r="K57" s="85">
        <f t="shared" si="4"/>
        <v>18.471207189502344</v>
      </c>
      <c r="L57" s="15"/>
      <c r="M57" s="18">
        <f t="shared" si="4"/>
        <v>2.9414278619032768</v>
      </c>
      <c r="N57" s="15"/>
      <c r="O57" s="18">
        <f t="shared" si="4"/>
        <v>32.04548850470271</v>
      </c>
      <c r="P57" s="15" t="s">
        <v>111</v>
      </c>
    </row>
    <row r="58" spans="1:16" ht="12.75" customHeight="1">
      <c r="B58" s="160" t="s">
        <v>92</v>
      </c>
      <c r="C58" s="160"/>
      <c r="D58" s="27">
        <v>51660</v>
      </c>
      <c r="E58" s="20"/>
      <c r="F58" s="27">
        <v>6008</v>
      </c>
      <c r="G58" s="20"/>
      <c r="H58" s="27">
        <v>45652</v>
      </c>
      <c r="I58" s="20"/>
      <c r="J58" s="20"/>
      <c r="K58" s="85">
        <f t="shared" si="4"/>
        <v>5.5660246236792004</v>
      </c>
      <c r="L58" s="15"/>
      <c r="M58" s="18">
        <f t="shared" si="4"/>
        <v>1.3878974785451101</v>
      </c>
      <c r="N58" s="15"/>
      <c r="O58" s="18">
        <f t="shared" si="4"/>
        <v>9.2180451735097293</v>
      </c>
      <c r="P58" s="15" t="s">
        <v>111</v>
      </c>
    </row>
    <row r="59" spans="1:16" ht="12.75" customHeight="1">
      <c r="B59" s="160" t="s">
        <v>93</v>
      </c>
      <c r="C59" s="160"/>
      <c r="D59" s="27">
        <v>31309</v>
      </c>
      <c r="E59" s="20"/>
      <c r="F59" s="27">
        <v>3315</v>
      </c>
      <c r="G59" s="20"/>
      <c r="H59" s="27">
        <v>27994</v>
      </c>
      <c r="I59" s="20"/>
      <c r="J59" s="20"/>
      <c r="K59" s="85">
        <f t="shared" si="4"/>
        <v>3.3733384619197073</v>
      </c>
      <c r="L59" s="15"/>
      <c r="M59" s="18">
        <f t="shared" si="4"/>
        <v>0.76579230049551261</v>
      </c>
      <c r="N59" s="15"/>
      <c r="O59" s="18">
        <f t="shared" si="4"/>
        <v>5.6525443920798963</v>
      </c>
      <c r="P59" s="15" t="s">
        <v>111</v>
      </c>
    </row>
    <row r="60" spans="1:16" ht="12.75" customHeight="1">
      <c r="B60" s="160" t="s">
        <v>94</v>
      </c>
      <c r="C60" s="160"/>
      <c r="D60" s="27">
        <v>153439</v>
      </c>
      <c r="E60" s="20"/>
      <c r="F60" s="27">
        <v>10116</v>
      </c>
      <c r="G60" s="20"/>
      <c r="H60" s="27">
        <v>143323</v>
      </c>
      <c r="I60" s="20"/>
      <c r="J60" s="20"/>
      <c r="K60" s="85">
        <f t="shared" si="4"/>
        <v>16.532041274345971</v>
      </c>
      <c r="L60" s="15"/>
      <c r="M60" s="18">
        <f t="shared" si="4"/>
        <v>2.3368793097473923</v>
      </c>
      <c r="N60" s="15"/>
      <c r="O60" s="18">
        <f t="shared" si="4"/>
        <v>28.939759230766128</v>
      </c>
      <c r="P60" s="15" t="s">
        <v>111</v>
      </c>
    </row>
    <row r="61" spans="1:16" ht="12.75" customHeight="1">
      <c r="B61" s="160" t="s">
        <v>29</v>
      </c>
      <c r="C61" s="160"/>
      <c r="D61" s="27">
        <v>1732</v>
      </c>
      <c r="E61" s="20"/>
      <c r="F61" s="27">
        <v>450</v>
      </c>
      <c r="G61" s="20"/>
      <c r="H61" s="27">
        <v>1282</v>
      </c>
      <c r="I61" s="20"/>
      <c r="J61" s="20"/>
      <c r="K61" s="86" t="s">
        <v>115</v>
      </c>
      <c r="L61" s="11"/>
      <c r="M61" s="35" t="s">
        <v>115</v>
      </c>
      <c r="N61" s="11"/>
      <c r="O61" s="35" t="s">
        <v>115</v>
      </c>
      <c r="P61" s="11"/>
    </row>
    <row r="62" spans="1:16" ht="12.75" customHeight="1">
      <c r="B62" s="55"/>
      <c r="C62" s="55"/>
      <c r="D62" s="20"/>
      <c r="E62" s="20"/>
      <c r="F62" s="20"/>
      <c r="G62" s="20"/>
      <c r="H62" s="20"/>
      <c r="I62" s="20"/>
      <c r="J62" s="20"/>
      <c r="K62" s="86"/>
      <c r="L62" s="11"/>
      <c r="M62" s="35"/>
      <c r="N62" s="11"/>
      <c r="O62" s="35"/>
      <c r="P62" s="11"/>
    </row>
    <row r="63" spans="1:16" ht="12.75" customHeight="1">
      <c r="A63" s="158" t="s">
        <v>117</v>
      </c>
      <c r="B63" s="158"/>
      <c r="C63" s="158"/>
      <c r="D63" s="20">
        <v>929864</v>
      </c>
      <c r="E63" s="20"/>
      <c r="F63" s="20">
        <v>433335</v>
      </c>
      <c r="G63" s="20"/>
      <c r="H63" s="20">
        <v>496529</v>
      </c>
      <c r="I63" s="20"/>
      <c r="J63" s="20"/>
      <c r="K63" s="83">
        <f>SUM(K64:K66)</f>
        <v>100</v>
      </c>
      <c r="L63" s="15"/>
      <c r="M63" s="17">
        <f>SUM(M64:M66)</f>
        <v>100</v>
      </c>
      <c r="N63" s="15"/>
      <c r="O63" s="17">
        <f>SUM(O64:O66)</f>
        <v>100</v>
      </c>
      <c r="P63" s="11"/>
    </row>
    <row r="64" spans="1:16" ht="12.75" customHeight="1">
      <c r="A64" s="34"/>
      <c r="B64" s="165" t="s">
        <v>118</v>
      </c>
      <c r="C64" s="165"/>
      <c r="D64" s="27">
        <v>48319</v>
      </c>
      <c r="E64" s="20"/>
      <c r="F64" s="27">
        <v>48319</v>
      </c>
      <c r="G64" s="20"/>
      <c r="H64" s="27">
        <v>0</v>
      </c>
      <c r="I64" s="20"/>
      <c r="J64" s="20"/>
      <c r="K64" s="85">
        <f>D64/(D$63-D$67)*100</f>
        <v>5.1963512943828345</v>
      </c>
      <c r="L64" s="11"/>
      <c r="M64" s="18">
        <f>F64/(F$63-F$67)*100</f>
        <v>11.15049557501702</v>
      </c>
      <c r="N64" s="11"/>
      <c r="O64" s="18">
        <f>H64/(H$63-H$67)*100</f>
        <v>0</v>
      </c>
      <c r="P64" s="11"/>
    </row>
    <row r="65" spans="1:16" ht="12.75" customHeight="1">
      <c r="A65" s="34"/>
      <c r="B65" s="163" t="s">
        <v>119</v>
      </c>
      <c r="C65" s="163"/>
      <c r="D65" s="27">
        <v>496645</v>
      </c>
      <c r="E65" s="20"/>
      <c r="F65" s="27">
        <v>116</v>
      </c>
      <c r="G65" s="20"/>
      <c r="H65" s="27">
        <v>496529</v>
      </c>
      <c r="I65" s="20"/>
      <c r="J65" s="20"/>
      <c r="K65" s="85">
        <f>D65/(D$63-D$67)*100</f>
        <v>53.410498739600634</v>
      </c>
      <c r="L65" s="11"/>
      <c r="M65" s="18">
        <f>F65/(F$63-F$67)*100</f>
        <v>2.6769127811046883E-2</v>
      </c>
      <c r="N65" s="11"/>
      <c r="O65" s="18">
        <f>H65/(H$63-H$67)*100</f>
        <v>100</v>
      </c>
      <c r="P65" s="11"/>
    </row>
    <row r="66" spans="1:16" ht="12.75" customHeight="1">
      <c r="A66" s="34"/>
      <c r="B66" s="44" t="s">
        <v>71</v>
      </c>
      <c r="C66" s="44"/>
      <c r="D66" s="27">
        <v>384900</v>
      </c>
      <c r="E66" s="20"/>
      <c r="F66" s="27">
        <v>384900</v>
      </c>
      <c r="G66" s="20"/>
      <c r="H66" s="27">
        <v>0</v>
      </c>
      <c r="I66" s="20"/>
      <c r="J66" s="20"/>
      <c r="K66" s="85">
        <f>D66/(D$63-D$67)*100</f>
        <v>41.393149966016537</v>
      </c>
      <c r="L66" s="11"/>
      <c r="M66" s="18">
        <f>F66/(F$63-F$67)*100</f>
        <v>88.822735297171931</v>
      </c>
      <c r="N66" s="11"/>
      <c r="O66" s="18">
        <f>H66/(H$63-H$67)*100</f>
        <v>0</v>
      </c>
      <c r="P66" s="11"/>
    </row>
    <row r="67" spans="1:16" ht="12.75" customHeight="1" thickBot="1">
      <c r="A67" s="38"/>
      <c r="B67" s="164" t="s">
        <v>29</v>
      </c>
      <c r="C67" s="164"/>
      <c r="D67" s="78">
        <v>0</v>
      </c>
      <c r="E67" s="79"/>
      <c r="F67" s="78">
        <v>0</v>
      </c>
      <c r="G67" s="79"/>
      <c r="H67" s="78">
        <v>0</v>
      </c>
      <c r="I67" s="79"/>
      <c r="J67" s="79"/>
      <c r="K67" s="124" t="s">
        <v>115</v>
      </c>
      <c r="L67" s="46"/>
      <c r="M67" s="45" t="s">
        <v>115</v>
      </c>
      <c r="N67" s="46"/>
      <c r="O67" s="45">
        <v>0</v>
      </c>
      <c r="P67" s="39"/>
    </row>
    <row r="68" spans="1:16" s="4" customFormat="1" ht="6" customHeight="1">
      <c r="D68" s="29"/>
      <c r="E68" s="29"/>
      <c r="F68" s="29"/>
      <c r="G68" s="29"/>
      <c r="H68" s="29"/>
      <c r="I68" s="29"/>
      <c r="J68" s="29"/>
      <c r="K68" s="29"/>
    </row>
    <row r="69" spans="1:16" s="4" customFormat="1" ht="11.25">
      <c r="A69" s="5" t="s">
        <v>36</v>
      </c>
      <c r="B69" s="119"/>
      <c r="C69" s="140"/>
      <c r="D69" s="140"/>
      <c r="E69" s="140"/>
      <c r="F69" s="140"/>
      <c r="G69" s="140"/>
      <c r="H69" s="140"/>
      <c r="I69" s="140"/>
      <c r="J69" s="140"/>
      <c r="K69" s="140"/>
      <c r="L69" s="140"/>
      <c r="M69" s="140"/>
      <c r="N69" s="140"/>
      <c r="O69" s="140"/>
      <c r="P69" s="140"/>
    </row>
    <row r="70" spans="1:16" s="4" customFormat="1" ht="11.25">
      <c r="A70" s="5"/>
      <c r="B70" s="119"/>
      <c r="C70" s="140"/>
      <c r="D70" s="140"/>
      <c r="E70" s="140"/>
      <c r="F70" s="140"/>
      <c r="G70" s="140"/>
      <c r="H70" s="140"/>
      <c r="I70" s="140"/>
      <c r="J70" s="140"/>
      <c r="K70" s="140"/>
      <c r="L70" s="140"/>
      <c r="M70" s="140"/>
      <c r="N70" s="140"/>
      <c r="O70" s="140"/>
      <c r="P70" s="140"/>
    </row>
    <row r="71" spans="1:16" s="4" customFormat="1" ht="12.75" customHeight="1">
      <c r="B71" s="13">
        <v>1</v>
      </c>
      <c r="C71" s="162" t="s">
        <v>110</v>
      </c>
      <c r="D71" s="162"/>
      <c r="E71" s="162"/>
      <c r="F71" s="162"/>
      <c r="G71" s="162"/>
      <c r="H71" s="162"/>
      <c r="I71" s="162"/>
      <c r="J71" s="115"/>
      <c r="K71" s="115"/>
      <c r="L71" s="51"/>
      <c r="M71" s="51"/>
      <c r="N71" s="51"/>
      <c r="O71" s="51"/>
      <c r="P71" s="51"/>
    </row>
    <row r="72" spans="1:16" s="4" customFormat="1" ht="12.75" customHeight="1">
      <c r="A72" s="5"/>
      <c r="B72" s="13">
        <v>2</v>
      </c>
      <c r="C72" s="161" t="s">
        <v>138</v>
      </c>
      <c r="D72" s="161"/>
      <c r="E72" s="161"/>
      <c r="F72" s="161"/>
      <c r="G72" s="161"/>
      <c r="H72" s="161"/>
      <c r="I72" s="161"/>
      <c r="J72" s="161"/>
      <c r="K72" s="161"/>
      <c r="L72" s="161"/>
      <c r="M72" s="161"/>
      <c r="N72" s="161"/>
      <c r="O72" s="161"/>
      <c r="P72" s="161"/>
    </row>
    <row r="73" spans="1:16" s="4" customFormat="1" ht="12.75" customHeight="1">
      <c r="A73" s="5"/>
      <c r="B73" s="63">
        <v>0</v>
      </c>
      <c r="C73" s="51" t="s">
        <v>35</v>
      </c>
      <c r="D73" s="115"/>
      <c r="E73" s="115"/>
      <c r="F73" s="115"/>
      <c r="G73" s="115"/>
      <c r="H73" s="115"/>
      <c r="I73" s="115"/>
      <c r="J73" s="115"/>
      <c r="K73" s="115"/>
      <c r="L73" s="51"/>
      <c r="M73" s="51"/>
      <c r="N73" s="51"/>
      <c r="O73" s="51"/>
      <c r="P73" s="51"/>
    </row>
    <row r="74" spans="1:16" s="4" customFormat="1" ht="12.75" customHeight="1">
      <c r="B74" s="8" t="s">
        <v>41</v>
      </c>
      <c r="C74" s="162" t="s">
        <v>104</v>
      </c>
      <c r="D74" s="162"/>
      <c r="E74" s="162"/>
      <c r="F74" s="162"/>
      <c r="G74" s="162"/>
      <c r="H74" s="162"/>
      <c r="I74" s="162"/>
      <c r="J74" s="115"/>
      <c r="K74" s="115"/>
      <c r="L74" s="51"/>
      <c r="M74" s="51"/>
      <c r="N74" s="51"/>
      <c r="O74" s="51"/>
      <c r="P74" s="51"/>
    </row>
    <row r="75" spans="1:16">
      <c r="B75" s="8" t="s">
        <v>115</v>
      </c>
      <c r="C75" s="51" t="s">
        <v>116</v>
      </c>
    </row>
    <row r="76" spans="1:16">
      <c r="A76" s="6"/>
      <c r="B76" s="7"/>
    </row>
    <row r="77" spans="1:16">
      <c r="A77" s="134" t="s">
        <v>152</v>
      </c>
      <c r="B77" s="34"/>
      <c r="C77" s="133"/>
      <c r="D77" s="97"/>
      <c r="E77" s="97"/>
      <c r="F77" s="97"/>
      <c r="G77" s="97"/>
      <c r="H77" s="97"/>
      <c r="I77" s="97"/>
      <c r="J77" s="97"/>
      <c r="K77" s="97"/>
      <c r="L77" s="97"/>
      <c r="M77" s="97"/>
      <c r="N77" s="97"/>
      <c r="O77" s="22"/>
      <c r="P77" s="22"/>
    </row>
    <row r="78" spans="1:16">
      <c r="A78" s="34"/>
      <c r="B78" s="151" t="s">
        <v>153</v>
      </c>
      <c r="C78" s="151"/>
      <c r="D78" s="151"/>
      <c r="E78" s="151"/>
      <c r="F78" s="151"/>
      <c r="G78" s="151"/>
      <c r="H78" s="151"/>
      <c r="I78" s="151"/>
      <c r="J78" s="151"/>
      <c r="K78" s="151"/>
      <c r="L78" s="151"/>
      <c r="M78" s="151"/>
      <c r="N78" s="151"/>
      <c r="O78" s="151"/>
      <c r="P78" s="151"/>
    </row>
    <row r="79" spans="1:16">
      <c r="A79" s="34"/>
      <c r="B79" s="151"/>
      <c r="C79" s="151"/>
      <c r="D79" s="151"/>
      <c r="E79" s="151"/>
      <c r="F79" s="151"/>
      <c r="G79" s="151"/>
      <c r="H79" s="151"/>
      <c r="I79" s="151"/>
      <c r="J79" s="151"/>
      <c r="K79" s="151"/>
      <c r="L79" s="151"/>
      <c r="M79" s="151"/>
      <c r="N79" s="151"/>
      <c r="O79" s="151"/>
      <c r="P79" s="151"/>
    </row>
    <row r="80" spans="1:16">
      <c r="A80" s="34"/>
      <c r="B80" s="151"/>
      <c r="C80" s="151"/>
      <c r="D80" s="151"/>
      <c r="E80" s="151"/>
      <c r="F80" s="151"/>
      <c r="G80" s="151"/>
      <c r="H80" s="151"/>
      <c r="I80" s="151"/>
      <c r="J80" s="151"/>
      <c r="K80" s="151"/>
      <c r="L80" s="151"/>
      <c r="M80" s="151"/>
      <c r="N80" s="151"/>
      <c r="O80" s="151"/>
      <c r="P80" s="151"/>
    </row>
    <row r="81" spans="1:16">
      <c r="A81" s="34"/>
      <c r="B81" s="29"/>
      <c r="C81" s="34"/>
      <c r="D81" s="97"/>
      <c r="E81" s="97"/>
      <c r="F81" s="97"/>
      <c r="G81" s="97"/>
      <c r="H81" s="97"/>
      <c r="I81" s="97"/>
      <c r="J81" s="97"/>
      <c r="K81" s="97"/>
      <c r="L81" s="34"/>
      <c r="M81" s="34"/>
      <c r="N81" s="34"/>
      <c r="O81" s="22"/>
      <c r="P81" s="22"/>
    </row>
    <row r="82" spans="1:16">
      <c r="A82" s="34"/>
      <c r="B82" s="29"/>
      <c r="C82" s="34"/>
      <c r="D82" s="97"/>
      <c r="E82" s="97"/>
      <c r="F82" s="97"/>
      <c r="G82" s="97"/>
      <c r="H82" s="97"/>
      <c r="I82" s="97"/>
      <c r="J82" s="97"/>
      <c r="K82" s="97"/>
      <c r="L82" s="34"/>
      <c r="M82" s="34"/>
      <c r="N82" s="34"/>
      <c r="O82" s="22"/>
      <c r="P82" s="22"/>
    </row>
  </sheetData>
  <mergeCells count="51">
    <mergeCell ref="B78:P80"/>
    <mergeCell ref="B20:C20"/>
    <mergeCell ref="B21:C21"/>
    <mergeCell ref="B23:C23"/>
    <mergeCell ref="K6:L7"/>
    <mergeCell ref="M6:P6"/>
    <mergeCell ref="M7:N7"/>
    <mergeCell ref="O7:P7"/>
    <mergeCell ref="A8:C8"/>
    <mergeCell ref="A6:C7"/>
    <mergeCell ref="F7:G7"/>
    <mergeCell ref="F6:I6"/>
    <mergeCell ref="H7:I7"/>
    <mergeCell ref="D6:E7"/>
    <mergeCell ref="C74:I74"/>
    <mergeCell ref="B52:C52"/>
    <mergeCell ref="B57:C57"/>
    <mergeCell ref="B55:C55"/>
    <mergeCell ref="B65:C65"/>
    <mergeCell ref="B67:C67"/>
    <mergeCell ref="B64:C64"/>
    <mergeCell ref="B56:C56"/>
    <mergeCell ref="B58:C58"/>
    <mergeCell ref="C71:I71"/>
    <mergeCell ref="B59:C59"/>
    <mergeCell ref="B61:C61"/>
    <mergeCell ref="A63:C63"/>
    <mergeCell ref="B60:C60"/>
    <mergeCell ref="A54:C54"/>
    <mergeCell ref="C72:P72"/>
    <mergeCell ref="A3:P3"/>
    <mergeCell ref="A2:P2"/>
    <mergeCell ref="A1:P1"/>
    <mergeCell ref="D5:I5"/>
    <mergeCell ref="K5:P5"/>
    <mergeCell ref="C69:P70"/>
    <mergeCell ref="B13:C13"/>
    <mergeCell ref="B10:C10"/>
    <mergeCell ref="A17:C17"/>
    <mergeCell ref="B9:C9"/>
    <mergeCell ref="B19:C19"/>
    <mergeCell ref="B18:C18"/>
    <mergeCell ref="B47:C47"/>
    <mergeCell ref="B48:C48"/>
    <mergeCell ref="A43:C43"/>
    <mergeCell ref="B44:C44"/>
    <mergeCell ref="B46:C46"/>
    <mergeCell ref="B51:C51"/>
    <mergeCell ref="B50:C50"/>
    <mergeCell ref="B49:C49"/>
    <mergeCell ref="B45:C45"/>
  </mergeCells>
  <phoneticPr fontId="0" type="noConversion"/>
  <hyperlinks>
    <hyperlink ref="Q1" location="Índice!A1" display="Ir a Índice" xr:uid="{00000000-0004-0000-0200-000000000000}"/>
  </hyperlinks>
  <printOptions horizontalCentered="1"/>
  <pageMargins left="0.78740157480314965" right="0.78740157480314965" top="1.3474015748031496" bottom="0.78740157480314965" header="0.39370078740157483" footer="0.39370078740157483"/>
  <pageSetup paperSize="9" scale="5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78"/>
  <sheetViews>
    <sheetView showGridLines="0" zoomScaleNormal="100" zoomScaleSheetLayoutView="40" workbookViewId="0">
      <selection sqref="A1:P1"/>
    </sheetView>
  </sheetViews>
  <sheetFormatPr defaultColWidth="11.42578125" defaultRowHeight="12.75"/>
  <cols>
    <col min="1" max="1" width="5.7109375" style="22" customWidth="1"/>
    <col min="2" max="2" width="7.5703125" style="22" customWidth="1"/>
    <col min="3" max="3" width="27.28515625" style="22" customWidth="1"/>
    <col min="4" max="4" width="13.42578125" style="22" bestFit="1" customWidth="1"/>
    <col min="5" max="5" width="2.7109375" style="22" bestFit="1" customWidth="1"/>
    <col min="6" max="6" width="13" style="22" bestFit="1" customWidth="1"/>
    <col min="7" max="7" width="2.7109375" style="22" bestFit="1" customWidth="1"/>
    <col min="8" max="8" width="13.42578125" style="22" bestFit="1" customWidth="1"/>
    <col min="9" max="9" width="2.7109375" style="22" bestFit="1" customWidth="1"/>
    <col min="10" max="10" width="3.7109375" style="22" customWidth="1"/>
    <col min="11" max="11" width="16.28515625" style="22" bestFit="1" customWidth="1"/>
    <col min="12" max="12" width="2.7109375" style="22" bestFit="1" customWidth="1"/>
    <col min="13" max="13" width="9.42578125" style="22" bestFit="1" customWidth="1"/>
    <col min="14" max="14" width="2.7109375" style="22" bestFit="1" customWidth="1"/>
    <col min="15" max="15" width="13.5703125" style="22" customWidth="1"/>
    <col min="16" max="16" width="2.7109375" style="22" bestFit="1" customWidth="1"/>
    <col min="17" max="16384" width="11.42578125" style="22"/>
  </cols>
  <sheetData>
    <row r="1" spans="1:22" s="23" customFormat="1" ht="15">
      <c r="A1" s="143" t="s">
        <v>123</v>
      </c>
      <c r="B1" s="143"/>
      <c r="C1" s="143"/>
      <c r="D1" s="143"/>
      <c r="E1" s="143"/>
      <c r="F1" s="143"/>
      <c r="G1" s="143"/>
      <c r="H1" s="143"/>
      <c r="I1" s="143"/>
      <c r="J1" s="143"/>
      <c r="K1" s="143"/>
      <c r="L1" s="143"/>
      <c r="M1" s="143"/>
      <c r="N1" s="143"/>
      <c r="O1" s="143"/>
      <c r="P1" s="143"/>
      <c r="Q1" s="125" t="s">
        <v>132</v>
      </c>
      <c r="R1" s="16"/>
    </row>
    <row r="2" spans="1:22" s="23" customFormat="1" ht="15">
      <c r="A2" s="143" t="s">
        <v>150</v>
      </c>
      <c r="B2" s="143"/>
      <c r="C2" s="143"/>
      <c r="D2" s="143"/>
      <c r="E2" s="143"/>
      <c r="F2" s="143"/>
      <c r="G2" s="143"/>
      <c r="H2" s="143"/>
      <c r="I2" s="143"/>
      <c r="J2" s="143"/>
      <c r="K2" s="143"/>
      <c r="L2" s="143"/>
      <c r="M2" s="143"/>
      <c r="N2" s="143"/>
      <c r="O2" s="143"/>
      <c r="P2" s="143"/>
      <c r="R2" s="16"/>
    </row>
    <row r="3" spans="1:22" s="23" customFormat="1" ht="21" customHeight="1">
      <c r="A3" s="149" t="s">
        <v>145</v>
      </c>
      <c r="B3" s="149"/>
      <c r="C3" s="149"/>
      <c r="D3" s="149"/>
      <c r="E3" s="149"/>
      <c r="F3" s="149"/>
      <c r="G3" s="149"/>
      <c r="H3" s="149"/>
      <c r="I3" s="149"/>
      <c r="J3" s="149"/>
      <c r="K3" s="149"/>
      <c r="L3" s="149"/>
      <c r="M3" s="149"/>
      <c r="N3" s="149"/>
      <c r="O3" s="149"/>
      <c r="P3" s="149"/>
      <c r="R3" s="16"/>
    </row>
    <row r="4" spans="1:22" s="25" customFormat="1" ht="15" thickBot="1">
      <c r="A4" s="10"/>
      <c r="B4" s="10"/>
      <c r="C4" s="10"/>
      <c r="D4" s="120"/>
      <c r="E4" s="120"/>
      <c r="F4" s="120"/>
      <c r="G4" s="120"/>
      <c r="H4" s="120"/>
      <c r="I4" s="120"/>
      <c r="J4" s="120"/>
      <c r="K4" s="120"/>
      <c r="L4" s="120"/>
      <c r="M4" s="120"/>
      <c r="N4" s="120"/>
      <c r="O4" s="120"/>
      <c r="P4" s="120"/>
      <c r="R4" s="9"/>
    </row>
    <row r="5" spans="1:22">
      <c r="A5" s="1"/>
      <c r="B5" s="1"/>
      <c r="C5" s="1"/>
      <c r="D5" s="150" t="s">
        <v>113</v>
      </c>
      <c r="E5" s="150"/>
      <c r="F5" s="150"/>
      <c r="G5" s="150"/>
      <c r="H5" s="150"/>
      <c r="I5" s="150"/>
      <c r="K5" s="150" t="s">
        <v>114</v>
      </c>
      <c r="L5" s="150"/>
      <c r="M5" s="150"/>
      <c r="N5" s="150"/>
      <c r="O5" s="150"/>
      <c r="P5" s="150"/>
      <c r="R5" s="1"/>
    </row>
    <row r="6" spans="1:22" ht="12.75" customHeight="1">
      <c r="A6" s="170" t="s">
        <v>69</v>
      </c>
      <c r="B6" s="152"/>
      <c r="C6" s="152"/>
      <c r="D6" s="155" t="s">
        <v>0</v>
      </c>
      <c r="E6" s="155"/>
      <c r="F6" s="157" t="s">
        <v>46</v>
      </c>
      <c r="G6" s="157"/>
      <c r="H6" s="157"/>
      <c r="I6" s="157"/>
      <c r="J6" s="122"/>
      <c r="K6" s="155" t="s">
        <v>0</v>
      </c>
      <c r="L6" s="155"/>
      <c r="M6" s="157" t="s">
        <v>46</v>
      </c>
      <c r="N6" s="157"/>
      <c r="O6" s="157"/>
      <c r="P6" s="157"/>
      <c r="R6" s="1"/>
    </row>
    <row r="7" spans="1:22" s="26" customFormat="1" ht="12.75" customHeight="1">
      <c r="A7" s="153"/>
      <c r="B7" s="153"/>
      <c r="C7" s="153"/>
      <c r="D7" s="156"/>
      <c r="E7" s="156"/>
      <c r="F7" s="154" t="s">
        <v>14</v>
      </c>
      <c r="G7" s="154"/>
      <c r="H7" s="154" t="s">
        <v>50</v>
      </c>
      <c r="I7" s="154"/>
      <c r="J7" s="123"/>
      <c r="K7" s="156"/>
      <c r="L7" s="156"/>
      <c r="M7" s="154" t="s">
        <v>14</v>
      </c>
      <c r="N7" s="154"/>
      <c r="O7" s="154" t="s">
        <v>50</v>
      </c>
      <c r="P7" s="154"/>
      <c r="R7" s="3"/>
    </row>
    <row r="8" spans="1:22" ht="12.75" customHeight="1">
      <c r="A8" s="169" t="s">
        <v>70</v>
      </c>
      <c r="B8" s="169"/>
      <c r="C8" s="169"/>
      <c r="D8" s="20">
        <v>929863</v>
      </c>
      <c r="E8" s="20"/>
      <c r="F8" s="20">
        <v>433334</v>
      </c>
      <c r="G8" s="20"/>
      <c r="H8" s="20">
        <v>496529</v>
      </c>
      <c r="I8" s="82"/>
      <c r="J8" s="20"/>
      <c r="K8" s="83">
        <f>SUM(K9:K13)</f>
        <v>100</v>
      </c>
      <c r="L8" s="82"/>
      <c r="M8" s="83">
        <f>SUM(M9:M13)</f>
        <v>100</v>
      </c>
      <c r="N8" s="82"/>
      <c r="O8" s="83">
        <f>SUM(O9:O13)</f>
        <v>99.999999999999986</v>
      </c>
      <c r="P8" s="82" t="s">
        <v>111</v>
      </c>
    </row>
    <row r="9" spans="1:22" ht="12.75" customHeight="1">
      <c r="A9" s="84"/>
      <c r="B9" s="166" t="s">
        <v>79</v>
      </c>
      <c r="C9" s="166"/>
      <c r="D9" s="27">
        <v>407849</v>
      </c>
      <c r="E9" s="82"/>
      <c r="F9" s="27">
        <v>22312</v>
      </c>
      <c r="G9" s="82"/>
      <c r="H9" s="27">
        <v>385537</v>
      </c>
      <c r="I9" s="82"/>
      <c r="J9" s="20"/>
      <c r="K9" s="85">
        <f>D9/(D$8-D$14)*100</f>
        <v>54.495251278707443</v>
      </c>
      <c r="L9" s="82"/>
      <c r="M9" s="85">
        <f>F9/(F$8-F$14)*100</f>
        <v>6.7116879991577294</v>
      </c>
      <c r="N9" s="82"/>
      <c r="O9" s="85">
        <f>H9/(H$8-H$14)*100</f>
        <v>92.682287722638506</v>
      </c>
      <c r="P9" s="82" t="s">
        <v>111</v>
      </c>
      <c r="R9" s="135"/>
      <c r="S9" s="135"/>
      <c r="T9" s="135"/>
      <c r="U9" s="135"/>
      <c r="V9" s="135"/>
    </row>
    <row r="10" spans="1:22">
      <c r="A10" s="84"/>
      <c r="B10" s="166" t="s">
        <v>95</v>
      </c>
      <c r="C10" s="166" t="s">
        <v>95</v>
      </c>
      <c r="D10" s="27">
        <v>321426</v>
      </c>
      <c r="E10" s="82"/>
      <c r="F10" s="27">
        <v>308066</v>
      </c>
      <c r="G10" s="82"/>
      <c r="H10" s="27">
        <v>13360</v>
      </c>
      <c r="I10" s="82"/>
      <c r="J10" s="20"/>
      <c r="K10" s="85">
        <f t="shared" ref="K10:O13" si="0">D10/(D$8-D$14)*100</f>
        <v>42.947734670208391</v>
      </c>
      <c r="L10" s="82"/>
      <c r="M10" s="85">
        <f t="shared" si="0"/>
        <v>92.669544422217882</v>
      </c>
      <c r="N10" s="82"/>
      <c r="O10" s="85">
        <f t="shared" si="0"/>
        <v>3.2117160323767902</v>
      </c>
      <c r="P10" s="82" t="s">
        <v>111</v>
      </c>
      <c r="R10" s="135"/>
      <c r="S10" s="135"/>
      <c r="T10" s="135"/>
      <c r="U10" s="135"/>
      <c r="V10" s="135"/>
    </row>
    <row r="11" spans="1:22">
      <c r="A11" s="84"/>
      <c r="B11" s="167" t="s">
        <v>72</v>
      </c>
      <c r="C11" s="166" t="s">
        <v>72</v>
      </c>
      <c r="D11" s="27"/>
      <c r="E11" s="82" t="s">
        <v>133</v>
      </c>
      <c r="F11" s="27"/>
      <c r="G11" s="82" t="s">
        <v>133</v>
      </c>
      <c r="H11" s="27"/>
      <c r="I11" s="82" t="s">
        <v>133</v>
      </c>
      <c r="J11" s="20"/>
      <c r="K11" s="85">
        <f t="shared" si="0"/>
        <v>0</v>
      </c>
      <c r="L11" s="82"/>
      <c r="M11" s="85">
        <f t="shared" si="0"/>
        <v>0</v>
      </c>
      <c r="N11" s="82"/>
      <c r="O11" s="85">
        <f t="shared" si="0"/>
        <v>0</v>
      </c>
      <c r="P11" s="82" t="s">
        <v>111</v>
      </c>
      <c r="R11" s="135"/>
      <c r="S11" s="135"/>
      <c r="T11" s="135"/>
      <c r="U11" s="135"/>
      <c r="V11" s="135"/>
    </row>
    <row r="12" spans="1:22">
      <c r="A12" s="84"/>
      <c r="B12" s="166" t="s">
        <v>71</v>
      </c>
      <c r="C12" s="166" t="s">
        <v>71</v>
      </c>
      <c r="D12" s="27">
        <v>19137</v>
      </c>
      <c r="E12" s="82"/>
      <c r="F12" s="27">
        <v>2057</v>
      </c>
      <c r="G12" s="82"/>
      <c r="H12" s="27">
        <v>17080</v>
      </c>
      <c r="I12" s="82"/>
      <c r="J12" s="20"/>
      <c r="K12" s="85">
        <f t="shared" si="0"/>
        <v>2.5570140510841619</v>
      </c>
      <c r="L12" s="82"/>
      <c r="M12" s="85">
        <f t="shared" si="0"/>
        <v>0.6187675786243928</v>
      </c>
      <c r="N12" s="82"/>
      <c r="O12" s="85">
        <f t="shared" si="0"/>
        <v>4.1059962449846985</v>
      </c>
      <c r="P12" s="82" t="s">
        <v>111</v>
      </c>
      <c r="R12" s="135"/>
      <c r="S12" s="135"/>
      <c r="T12" s="135"/>
      <c r="U12" s="135"/>
      <c r="V12" s="135"/>
    </row>
    <row r="13" spans="1:22">
      <c r="A13" s="84"/>
      <c r="B13" s="166" t="s">
        <v>80</v>
      </c>
      <c r="C13" s="166" t="s">
        <v>80</v>
      </c>
      <c r="D13" s="27"/>
      <c r="E13" s="82" t="s">
        <v>134</v>
      </c>
      <c r="F13" s="27"/>
      <c r="G13" s="82" t="s">
        <v>134</v>
      </c>
      <c r="H13" s="27"/>
      <c r="I13" s="82" t="s">
        <v>134</v>
      </c>
      <c r="J13" s="20"/>
      <c r="K13" s="85">
        <f t="shared" si="0"/>
        <v>0</v>
      </c>
      <c r="L13" s="82"/>
      <c r="M13" s="85">
        <f t="shared" si="0"/>
        <v>0</v>
      </c>
      <c r="N13" s="82"/>
      <c r="O13" s="85">
        <f t="shared" si="0"/>
        <v>0</v>
      </c>
      <c r="P13" s="82" t="s">
        <v>111</v>
      </c>
      <c r="R13" s="135"/>
      <c r="S13" s="135"/>
      <c r="T13" s="135"/>
      <c r="U13" s="135"/>
      <c r="V13" s="135"/>
    </row>
    <row r="14" spans="1:22">
      <c r="A14" s="84"/>
      <c r="B14" s="166" t="s">
        <v>29</v>
      </c>
      <c r="C14" s="166" t="s">
        <v>29</v>
      </c>
      <c r="D14" s="27">
        <v>181451</v>
      </c>
      <c r="E14" s="82"/>
      <c r="F14" s="27">
        <v>100899</v>
      </c>
      <c r="G14" s="82"/>
      <c r="H14" s="27">
        <v>80552</v>
      </c>
      <c r="I14" s="82"/>
      <c r="J14" s="20"/>
      <c r="K14" s="86" t="s">
        <v>115</v>
      </c>
      <c r="L14" s="82"/>
      <c r="M14" s="86" t="s">
        <v>115</v>
      </c>
      <c r="N14" s="82"/>
      <c r="O14" s="86" t="s">
        <v>115</v>
      </c>
      <c r="P14" s="82" t="s">
        <v>111</v>
      </c>
      <c r="R14" s="135"/>
      <c r="S14" s="135"/>
      <c r="T14" s="135"/>
      <c r="U14" s="135"/>
      <c r="V14" s="135"/>
    </row>
    <row r="15" spans="1:22">
      <c r="A15" s="84"/>
      <c r="B15" s="87"/>
      <c r="C15" s="87"/>
      <c r="D15" s="27"/>
      <c r="E15" s="82"/>
      <c r="F15" s="27"/>
      <c r="G15" s="82"/>
      <c r="H15" s="27"/>
      <c r="I15" s="82"/>
      <c r="J15" s="20"/>
      <c r="K15" s="86"/>
      <c r="L15" s="82"/>
      <c r="M15" s="86"/>
      <c r="N15" s="82"/>
      <c r="O15" s="86"/>
      <c r="P15" s="82"/>
      <c r="R15" s="135"/>
      <c r="S15" s="135"/>
      <c r="T15" s="135"/>
      <c r="U15" s="135"/>
      <c r="V15" s="135"/>
    </row>
    <row r="16" spans="1:22" ht="12.75" customHeight="1">
      <c r="A16" s="169" t="s">
        <v>73</v>
      </c>
      <c r="B16" s="169"/>
      <c r="C16" s="169"/>
      <c r="D16" s="20">
        <v>929862</v>
      </c>
      <c r="E16" s="20"/>
      <c r="F16" s="20">
        <v>433334</v>
      </c>
      <c r="G16" s="20"/>
      <c r="H16" s="20">
        <v>496528</v>
      </c>
      <c r="I16" s="82"/>
      <c r="J16" s="20"/>
      <c r="K16" s="83">
        <f>SUM(K17:K48)</f>
        <v>100.00000000000001</v>
      </c>
      <c r="L16" s="82"/>
      <c r="M16" s="83">
        <f>SUM(M17:M48)</f>
        <v>99.999999999999986</v>
      </c>
      <c r="N16" s="82"/>
      <c r="O16" s="83">
        <f>SUM(O17:O48)</f>
        <v>100</v>
      </c>
      <c r="P16" s="82" t="s">
        <v>111</v>
      </c>
      <c r="R16" s="135"/>
      <c r="S16" s="135"/>
      <c r="T16" s="135"/>
      <c r="U16" s="135"/>
      <c r="V16" s="135"/>
    </row>
    <row r="17" spans="2:22" ht="12.75" customHeight="1">
      <c r="B17" s="166" t="s">
        <v>1</v>
      </c>
      <c r="C17" s="166"/>
      <c r="D17" s="27">
        <v>10077</v>
      </c>
      <c r="E17" s="82" t="s">
        <v>137</v>
      </c>
      <c r="F17" s="27">
        <v>5849</v>
      </c>
      <c r="G17" s="82" t="s">
        <v>137</v>
      </c>
      <c r="H17" s="27">
        <v>4228</v>
      </c>
      <c r="I17" s="82" t="s">
        <v>137</v>
      </c>
      <c r="J17" s="20"/>
      <c r="K17" s="85">
        <f>D17/SUM($D$17:$D$48)*100</f>
        <v>1.3547268229726823</v>
      </c>
      <c r="L17" s="82"/>
      <c r="M17" s="85">
        <f>F17/SUM($F$17:$F$48)*100</f>
        <v>1.7689827668596245</v>
      </c>
      <c r="N17" s="82"/>
      <c r="O17" s="85">
        <f>H17/SUM($H$17:$H$48)*100</f>
        <v>1.0232382538153622</v>
      </c>
      <c r="P17" s="82" t="s">
        <v>111</v>
      </c>
      <c r="R17" s="135"/>
      <c r="S17" s="135"/>
      <c r="T17" s="135"/>
      <c r="U17" s="135"/>
      <c r="V17" s="135"/>
    </row>
    <row r="18" spans="2:22" ht="12.75" customHeight="1">
      <c r="B18" s="166" t="s">
        <v>2</v>
      </c>
      <c r="C18" s="166"/>
      <c r="D18" s="27">
        <v>232</v>
      </c>
      <c r="E18" s="82" t="s">
        <v>41</v>
      </c>
      <c r="F18" s="27">
        <v>127</v>
      </c>
      <c r="G18" s="82" t="s">
        <v>41</v>
      </c>
      <c r="H18" s="27">
        <v>105</v>
      </c>
      <c r="I18" s="82" t="s">
        <v>41</v>
      </c>
      <c r="J18" s="20"/>
      <c r="K18" s="85">
        <f t="shared" ref="K18:K48" si="1">D18/SUM($D$17:$D$48)*100</f>
        <v>3.1189503118950308E-2</v>
      </c>
      <c r="L18" s="82"/>
      <c r="M18" s="85">
        <f t="shared" ref="M18:M48" si="2">F18/SUM($F$17:$F$48)*100</f>
        <v>3.8410123335813354E-2</v>
      </c>
      <c r="N18" s="82"/>
      <c r="O18" s="85">
        <f t="shared" ref="O18:O48" si="3">H18/SUM($H$17:$H$48)*100</f>
        <v>2.5411546038460978E-2</v>
      </c>
      <c r="P18" s="82"/>
      <c r="R18" s="135"/>
      <c r="S18" s="135"/>
      <c r="T18" s="135"/>
      <c r="U18" s="135"/>
      <c r="V18" s="135"/>
    </row>
    <row r="19" spans="2:22" ht="12.75" customHeight="1">
      <c r="B19" s="166" t="s">
        <v>3</v>
      </c>
      <c r="C19" s="166"/>
      <c r="D19" s="27">
        <v>201</v>
      </c>
      <c r="E19" s="82" t="s">
        <v>41</v>
      </c>
      <c r="F19" s="27">
        <v>201</v>
      </c>
      <c r="G19" s="82" t="s">
        <v>41</v>
      </c>
      <c r="H19" s="27">
        <v>0</v>
      </c>
      <c r="I19" s="82" t="s">
        <v>41</v>
      </c>
      <c r="J19" s="20"/>
      <c r="K19" s="85">
        <f t="shared" si="1"/>
        <v>2.702194020219402E-2</v>
      </c>
      <c r="L19" s="82"/>
      <c r="M19" s="85">
        <f t="shared" si="2"/>
        <v>6.0790825122035312E-2</v>
      </c>
      <c r="N19" s="82"/>
      <c r="O19" s="85">
        <f t="shared" si="3"/>
        <v>0</v>
      </c>
      <c r="P19" s="82"/>
      <c r="R19" s="135"/>
      <c r="S19" s="135"/>
      <c r="T19" s="135"/>
      <c r="U19" s="135"/>
      <c r="V19" s="135"/>
    </row>
    <row r="20" spans="2:22" ht="12.75" customHeight="1">
      <c r="B20" s="166" t="s">
        <v>4</v>
      </c>
      <c r="C20" s="166"/>
      <c r="D20" s="27">
        <v>132</v>
      </c>
      <c r="E20" s="82" t="s">
        <v>41</v>
      </c>
      <c r="F20" s="27">
        <v>0</v>
      </c>
      <c r="G20" s="82" t="s">
        <v>41</v>
      </c>
      <c r="H20" s="27">
        <v>132</v>
      </c>
      <c r="I20" s="82" t="s">
        <v>41</v>
      </c>
      <c r="J20" s="20"/>
      <c r="K20" s="85">
        <f t="shared" si="1"/>
        <v>1.7745751774575175E-2</v>
      </c>
      <c r="L20" s="82"/>
      <c r="M20" s="85">
        <f t="shared" si="2"/>
        <v>0</v>
      </c>
      <c r="N20" s="82"/>
      <c r="O20" s="85">
        <f t="shared" si="3"/>
        <v>3.1945943591208087E-2</v>
      </c>
      <c r="P20" s="82"/>
      <c r="R20" s="1"/>
    </row>
    <row r="21" spans="2:22" ht="12.75" customHeight="1">
      <c r="B21" s="166" t="s">
        <v>42</v>
      </c>
      <c r="C21" s="166"/>
      <c r="D21" s="27">
        <v>1268</v>
      </c>
      <c r="E21" s="82" t="s">
        <v>41</v>
      </c>
      <c r="F21" s="27">
        <v>552</v>
      </c>
      <c r="G21" s="82" t="s">
        <v>41</v>
      </c>
      <c r="H21" s="27">
        <v>716</v>
      </c>
      <c r="I21" s="82" t="s">
        <v>41</v>
      </c>
      <c r="J21" s="20"/>
      <c r="K21" s="85">
        <f t="shared" si="1"/>
        <v>0.17046676704667668</v>
      </c>
      <c r="L21" s="82"/>
      <c r="M21" s="85">
        <f t="shared" si="2"/>
        <v>0.1669479376485746</v>
      </c>
      <c r="N21" s="82"/>
      <c r="O21" s="85">
        <f t="shared" si="3"/>
        <v>0.17328254250988628</v>
      </c>
      <c r="P21" s="82"/>
      <c r="R21" s="1"/>
    </row>
    <row r="22" spans="2:22" ht="12.75" customHeight="1">
      <c r="B22" s="166" t="s">
        <v>5</v>
      </c>
      <c r="C22" s="166"/>
      <c r="D22" s="27">
        <v>8687</v>
      </c>
      <c r="E22" s="82" t="s">
        <v>137</v>
      </c>
      <c r="F22" s="27">
        <v>4341</v>
      </c>
      <c r="G22" s="82" t="s">
        <v>137</v>
      </c>
      <c r="H22" s="27">
        <v>4346</v>
      </c>
      <c r="I22" s="82" t="s">
        <v>137</v>
      </c>
      <c r="J22" s="20"/>
      <c r="K22" s="85">
        <f t="shared" si="1"/>
        <v>1.1678586792858678</v>
      </c>
      <c r="L22" s="82"/>
      <c r="M22" s="85">
        <f t="shared" si="2"/>
        <v>1.3129003574863447</v>
      </c>
      <c r="N22" s="82"/>
      <c r="O22" s="85">
        <f t="shared" si="3"/>
        <v>1.0517959912681087</v>
      </c>
      <c r="P22" s="82"/>
      <c r="R22" s="1"/>
    </row>
    <row r="23" spans="2:22" ht="12.75" customHeight="1">
      <c r="B23" s="166" t="s">
        <v>6</v>
      </c>
      <c r="C23" s="166"/>
      <c r="D23" s="27">
        <v>5188</v>
      </c>
      <c r="E23" s="82" t="s">
        <v>41</v>
      </c>
      <c r="F23" s="27">
        <v>1948</v>
      </c>
      <c r="G23" s="82" t="s">
        <v>41</v>
      </c>
      <c r="H23" s="27">
        <v>3240</v>
      </c>
      <c r="I23" s="82" t="s">
        <v>137</v>
      </c>
      <c r="J23" s="20"/>
      <c r="K23" s="85">
        <f t="shared" si="1"/>
        <v>0.69746181974618193</v>
      </c>
      <c r="L23" s="82"/>
      <c r="M23" s="85">
        <f t="shared" si="2"/>
        <v>0.58915685242649152</v>
      </c>
      <c r="N23" s="82"/>
      <c r="O23" s="85">
        <f t="shared" si="3"/>
        <v>0.78412770632965301</v>
      </c>
      <c r="P23" s="82"/>
      <c r="R23" s="1"/>
    </row>
    <row r="24" spans="2:22" ht="12.75" customHeight="1">
      <c r="B24" s="166" t="s">
        <v>7</v>
      </c>
      <c r="C24" s="166"/>
      <c r="D24" s="27">
        <v>1188</v>
      </c>
      <c r="E24" s="82" t="s">
        <v>41</v>
      </c>
      <c r="F24" s="27">
        <v>102</v>
      </c>
      <c r="G24" s="82" t="s">
        <v>41</v>
      </c>
      <c r="H24" s="27">
        <v>1086</v>
      </c>
      <c r="I24" s="82" t="s">
        <v>41</v>
      </c>
      <c r="J24" s="20"/>
      <c r="K24" s="85">
        <f t="shared" si="1"/>
        <v>0.15971176597117659</v>
      </c>
      <c r="L24" s="82"/>
      <c r="M24" s="85">
        <f t="shared" si="2"/>
        <v>3.0849075435062698E-2</v>
      </c>
      <c r="N24" s="82"/>
      <c r="O24" s="85">
        <f t="shared" si="3"/>
        <v>0.26282799045493926</v>
      </c>
      <c r="P24" s="82"/>
      <c r="R24" s="1"/>
    </row>
    <row r="25" spans="2:22" ht="12.75" customHeight="1">
      <c r="B25" s="166" t="s">
        <v>8</v>
      </c>
      <c r="C25" s="166"/>
      <c r="D25" s="27">
        <v>67015</v>
      </c>
      <c r="E25" s="82" t="s">
        <v>137</v>
      </c>
      <c r="F25" s="27">
        <v>21786</v>
      </c>
      <c r="G25" s="82" t="s">
        <v>137</v>
      </c>
      <c r="H25" s="27">
        <v>45229</v>
      </c>
      <c r="I25" s="82" t="s">
        <v>137</v>
      </c>
      <c r="J25" s="20"/>
      <c r="K25" s="85">
        <f t="shared" si="1"/>
        <v>9.0093299634329966</v>
      </c>
      <c r="L25" s="82"/>
      <c r="M25" s="85">
        <f t="shared" si="2"/>
        <v>6.5889995826301559</v>
      </c>
      <c r="N25" s="82"/>
      <c r="O25" s="85">
        <f t="shared" si="3"/>
        <v>10.946083959748112</v>
      </c>
      <c r="P25" s="82"/>
      <c r="R25" s="1"/>
    </row>
    <row r="26" spans="2:22" ht="12.75" customHeight="1">
      <c r="B26" s="166" t="s">
        <v>9</v>
      </c>
      <c r="C26" s="166"/>
      <c r="D26" s="27">
        <v>3708</v>
      </c>
      <c r="E26" s="82" t="s">
        <v>41</v>
      </c>
      <c r="F26" s="27">
        <v>2126</v>
      </c>
      <c r="G26" s="82" t="s">
        <v>41</v>
      </c>
      <c r="H26" s="27">
        <v>1582</v>
      </c>
      <c r="I26" s="82" t="s">
        <v>41</v>
      </c>
      <c r="J26" s="20"/>
      <c r="K26" s="85">
        <f t="shared" si="1"/>
        <v>0.49849429984943006</v>
      </c>
      <c r="L26" s="82"/>
      <c r="M26" s="85">
        <f t="shared" si="2"/>
        <v>0.64299151347983619</v>
      </c>
      <c r="N26" s="82"/>
      <c r="O26" s="85">
        <f t="shared" si="3"/>
        <v>0.38286729364614541</v>
      </c>
      <c r="P26" s="82" t="s">
        <v>111</v>
      </c>
      <c r="R26" s="1"/>
    </row>
    <row r="27" spans="2:22" ht="12.75" customHeight="1">
      <c r="B27" s="166" t="s">
        <v>10</v>
      </c>
      <c r="C27" s="166"/>
      <c r="D27" s="27">
        <v>64397</v>
      </c>
      <c r="E27" s="82" t="s">
        <v>137</v>
      </c>
      <c r="F27" s="27">
        <v>11845</v>
      </c>
      <c r="G27" s="82" t="s">
        <v>137</v>
      </c>
      <c r="H27" s="27">
        <v>52552</v>
      </c>
      <c r="I27" s="82" t="s">
        <v>137</v>
      </c>
      <c r="J27" s="20"/>
      <c r="K27" s="85">
        <f t="shared" si="1"/>
        <v>8.6573725532372556</v>
      </c>
      <c r="L27" s="82"/>
      <c r="M27" s="85">
        <f t="shared" si="2"/>
        <v>3.5824244953756637</v>
      </c>
      <c r="N27" s="82"/>
      <c r="O27" s="85">
        <f t="shared" si="3"/>
        <v>12.718357784887631</v>
      </c>
      <c r="P27" s="82" t="s">
        <v>111</v>
      </c>
      <c r="R27" s="1"/>
    </row>
    <row r="28" spans="2:22" ht="12.75" customHeight="1">
      <c r="B28" s="166" t="s">
        <v>11</v>
      </c>
      <c r="C28" s="166"/>
      <c r="D28" s="27">
        <v>27634</v>
      </c>
      <c r="E28" s="82" t="s">
        <v>41</v>
      </c>
      <c r="F28" s="27">
        <v>5396</v>
      </c>
      <c r="G28" s="82" t="s">
        <v>137</v>
      </c>
      <c r="H28" s="27">
        <v>22238</v>
      </c>
      <c r="I28" s="82" t="s">
        <v>137</v>
      </c>
      <c r="J28" s="20"/>
      <c r="K28" s="85">
        <f t="shared" si="1"/>
        <v>3.7150462465046248</v>
      </c>
      <c r="L28" s="82"/>
      <c r="M28" s="85">
        <f t="shared" si="2"/>
        <v>1.6319765788980225</v>
      </c>
      <c r="N28" s="82"/>
      <c r="O28" s="85">
        <f t="shared" si="3"/>
        <v>5.38192343622186</v>
      </c>
      <c r="P28" s="82" t="s">
        <v>111</v>
      </c>
      <c r="R28" s="1"/>
    </row>
    <row r="29" spans="2:22" ht="12.75" customHeight="1">
      <c r="B29" s="166" t="s">
        <v>12</v>
      </c>
      <c r="C29" s="166"/>
      <c r="D29" s="27">
        <v>23721</v>
      </c>
      <c r="E29" s="82" t="s">
        <v>137</v>
      </c>
      <c r="F29" s="27">
        <v>7450</v>
      </c>
      <c r="G29" s="82" t="s">
        <v>137</v>
      </c>
      <c r="H29" s="27">
        <v>16271</v>
      </c>
      <c r="I29" s="82" t="s">
        <v>137</v>
      </c>
      <c r="J29" s="20"/>
      <c r="K29" s="85">
        <f t="shared" si="1"/>
        <v>3.1889922563992257</v>
      </c>
      <c r="L29" s="82"/>
      <c r="M29" s="85">
        <f t="shared" si="2"/>
        <v>2.253192274423697</v>
      </c>
      <c r="N29" s="82"/>
      <c r="O29" s="85">
        <f t="shared" si="3"/>
        <v>3.9378215770647484</v>
      </c>
      <c r="P29" s="82" t="s">
        <v>111</v>
      </c>
      <c r="R29" s="1"/>
    </row>
    <row r="30" spans="2:22" ht="12.75" customHeight="1">
      <c r="B30" s="166" t="s">
        <v>13</v>
      </c>
      <c r="C30" s="166"/>
      <c r="D30" s="27">
        <v>247373</v>
      </c>
      <c r="E30" s="82" t="s">
        <v>137</v>
      </c>
      <c r="F30" s="27">
        <v>177221</v>
      </c>
      <c r="G30" s="82" t="s">
        <v>137</v>
      </c>
      <c r="H30" s="27">
        <v>70152</v>
      </c>
      <c r="I30" s="82" t="s">
        <v>137</v>
      </c>
      <c r="J30" s="20"/>
      <c r="K30" s="85">
        <f t="shared" si="1"/>
        <v>33.256211013121103</v>
      </c>
      <c r="L30" s="82"/>
      <c r="M30" s="85">
        <f t="shared" si="2"/>
        <v>53.599058800757312</v>
      </c>
      <c r="N30" s="82"/>
      <c r="O30" s="85">
        <f t="shared" si="3"/>
        <v>16.977816930382044</v>
      </c>
      <c r="P30" s="82"/>
      <c r="R30" s="1"/>
    </row>
    <row r="31" spans="2:22" ht="12.75" customHeight="1">
      <c r="B31" s="166" t="s">
        <v>14</v>
      </c>
      <c r="C31" s="166"/>
      <c r="D31" s="27">
        <v>53701</v>
      </c>
      <c r="E31" s="82" t="s">
        <v>137</v>
      </c>
      <c r="F31" s="27">
        <v>22592</v>
      </c>
      <c r="G31" s="82" t="s">
        <v>137</v>
      </c>
      <c r="H31" s="27">
        <v>31109</v>
      </c>
      <c r="I31" s="82" t="s">
        <v>137</v>
      </c>
      <c r="J31" s="20"/>
      <c r="K31" s="85">
        <f t="shared" si="1"/>
        <v>7.2194289094428905</v>
      </c>
      <c r="L31" s="82"/>
      <c r="M31" s="85">
        <f t="shared" si="2"/>
        <v>6.832767766950357</v>
      </c>
      <c r="N31" s="82"/>
      <c r="O31" s="85">
        <f t="shared" si="3"/>
        <v>7.5288360543855486</v>
      </c>
      <c r="P31" s="82"/>
      <c r="R31" s="1"/>
    </row>
    <row r="32" spans="2:22" ht="12.75" customHeight="1">
      <c r="B32" s="166" t="s">
        <v>43</v>
      </c>
      <c r="C32" s="166"/>
      <c r="D32" s="27">
        <v>70836</v>
      </c>
      <c r="E32" s="82" t="s">
        <v>137</v>
      </c>
      <c r="F32" s="27">
        <v>13160</v>
      </c>
      <c r="G32" s="82" t="s">
        <v>137</v>
      </c>
      <c r="H32" s="27">
        <v>57676</v>
      </c>
      <c r="I32" s="82" t="s">
        <v>137</v>
      </c>
      <c r="J32" s="20"/>
      <c r="K32" s="85">
        <f t="shared" si="1"/>
        <v>9.5230157023015689</v>
      </c>
      <c r="L32" s="82"/>
      <c r="M32" s="85">
        <f t="shared" si="2"/>
        <v>3.9801356149551479</v>
      </c>
      <c r="N32" s="82"/>
      <c r="O32" s="85">
        <f t="shared" si="3"/>
        <v>13.958441231564528</v>
      </c>
      <c r="P32" s="82"/>
      <c r="R32" s="1"/>
    </row>
    <row r="33" spans="2:18" ht="12.75" customHeight="1">
      <c r="B33" s="166" t="s">
        <v>15</v>
      </c>
      <c r="C33" s="166"/>
      <c r="D33" s="27">
        <v>21793</v>
      </c>
      <c r="E33" s="82" t="s">
        <v>137</v>
      </c>
      <c r="F33" s="27">
        <v>8429</v>
      </c>
      <c r="G33" s="82" t="s">
        <v>137</v>
      </c>
      <c r="H33" s="27">
        <v>13364</v>
      </c>
      <c r="I33" s="82" t="s">
        <v>137</v>
      </c>
      <c r="J33" s="20"/>
      <c r="K33" s="85">
        <f t="shared" si="1"/>
        <v>2.9297967304796733</v>
      </c>
      <c r="L33" s="82"/>
      <c r="M33" s="85">
        <f t="shared" si="2"/>
        <v>2.5492829102170931</v>
      </c>
      <c r="N33" s="82"/>
      <c r="O33" s="85">
        <f t="shared" si="3"/>
        <v>3.2342847738856437</v>
      </c>
      <c r="P33" s="82"/>
      <c r="R33" s="1"/>
    </row>
    <row r="34" spans="2:18" ht="12.75" customHeight="1">
      <c r="B34" s="166" t="s">
        <v>16</v>
      </c>
      <c r="C34" s="166"/>
      <c r="D34" s="27">
        <v>8479</v>
      </c>
      <c r="E34" s="82" t="s">
        <v>41</v>
      </c>
      <c r="F34" s="27">
        <v>3249</v>
      </c>
      <c r="G34" s="82" t="s">
        <v>137</v>
      </c>
      <c r="H34" s="27">
        <v>5230</v>
      </c>
      <c r="I34" s="82" t="s">
        <v>137</v>
      </c>
      <c r="J34" s="20"/>
      <c r="K34" s="85">
        <f t="shared" si="1"/>
        <v>1.1398956764895676</v>
      </c>
      <c r="L34" s="82"/>
      <c r="M34" s="85">
        <f t="shared" si="2"/>
        <v>0.98263378518155586</v>
      </c>
      <c r="N34" s="82"/>
      <c r="O34" s="85">
        <f t="shared" si="3"/>
        <v>1.2657370074395327</v>
      </c>
      <c r="P34" s="82"/>
      <c r="R34" s="1"/>
    </row>
    <row r="35" spans="2:18" ht="12.75" customHeight="1">
      <c r="B35" s="166" t="s">
        <v>17</v>
      </c>
      <c r="C35" s="166"/>
      <c r="D35" s="27">
        <v>1308</v>
      </c>
      <c r="E35" s="82" t="s">
        <v>41</v>
      </c>
      <c r="F35" s="27">
        <v>745</v>
      </c>
      <c r="G35" s="82" t="s">
        <v>41</v>
      </c>
      <c r="H35" s="27">
        <v>563</v>
      </c>
      <c r="I35" s="82" t="s">
        <v>41</v>
      </c>
      <c r="J35" s="20"/>
      <c r="K35" s="85">
        <f t="shared" si="1"/>
        <v>0.17584426758442676</v>
      </c>
      <c r="L35" s="82"/>
      <c r="M35" s="85">
        <f t="shared" si="2"/>
        <v>0.22531922744236971</v>
      </c>
      <c r="N35" s="82"/>
      <c r="O35" s="85">
        <f t="shared" si="3"/>
        <v>0.13625428971098602</v>
      </c>
      <c r="P35" s="82"/>
      <c r="R35" s="1"/>
    </row>
    <row r="36" spans="2:18" ht="12.75" customHeight="1">
      <c r="B36" s="166" t="s">
        <v>18</v>
      </c>
      <c r="C36" s="166"/>
      <c r="D36" s="27">
        <v>23181</v>
      </c>
      <c r="E36" s="82" t="s">
        <v>137</v>
      </c>
      <c r="F36" s="27">
        <v>7868</v>
      </c>
      <c r="G36" s="82" t="s">
        <v>137</v>
      </c>
      <c r="H36" s="27">
        <v>15313</v>
      </c>
      <c r="I36" s="82" t="s">
        <v>137</v>
      </c>
      <c r="J36" s="20"/>
      <c r="K36" s="85">
        <f t="shared" si="1"/>
        <v>3.1163959991395997</v>
      </c>
      <c r="L36" s="82"/>
      <c r="M36" s="85">
        <f t="shared" si="2"/>
        <v>2.3796129953242482</v>
      </c>
      <c r="N36" s="82"/>
      <c r="O36" s="85">
        <f t="shared" si="3"/>
        <v>3.7059714713043137</v>
      </c>
      <c r="P36" s="82"/>
      <c r="R36" s="1"/>
    </row>
    <row r="37" spans="2:18" ht="12.75" customHeight="1">
      <c r="B37" s="166" t="s">
        <v>19</v>
      </c>
      <c r="C37" s="166"/>
      <c r="D37" s="27">
        <v>50319</v>
      </c>
      <c r="E37" s="82" t="s">
        <v>137</v>
      </c>
      <c r="F37" s="27">
        <v>17670</v>
      </c>
      <c r="G37" s="82" t="s">
        <v>137</v>
      </c>
      <c r="H37" s="27">
        <v>32649</v>
      </c>
      <c r="I37" s="82" t="s">
        <v>137</v>
      </c>
      <c r="J37" s="20"/>
      <c r="K37" s="85">
        <f t="shared" si="1"/>
        <v>6.7647612389761234</v>
      </c>
      <c r="L37" s="82"/>
      <c r="M37" s="85">
        <f t="shared" si="2"/>
        <v>5.3441486562505673</v>
      </c>
      <c r="N37" s="82"/>
      <c r="O37" s="85">
        <f t="shared" si="3"/>
        <v>7.90153872961631</v>
      </c>
      <c r="P37" s="82"/>
      <c r="R37" s="1"/>
    </row>
    <row r="38" spans="2:18" ht="12.75" customHeight="1">
      <c r="B38" s="167" t="s">
        <v>130</v>
      </c>
      <c r="C38" s="166"/>
      <c r="D38" s="27">
        <v>10815</v>
      </c>
      <c r="E38" s="82" t="s">
        <v>41</v>
      </c>
      <c r="F38" s="27">
        <v>4083</v>
      </c>
      <c r="G38" s="82" t="s">
        <v>137</v>
      </c>
      <c r="H38" s="27">
        <v>6732</v>
      </c>
      <c r="I38" s="82" t="s">
        <v>137</v>
      </c>
      <c r="J38" s="20"/>
      <c r="K38" s="85">
        <f t="shared" si="1"/>
        <v>1.4539417078941708</v>
      </c>
      <c r="L38" s="82"/>
      <c r="M38" s="85">
        <f t="shared" si="2"/>
        <v>1.2348703431505978</v>
      </c>
      <c r="N38" s="82"/>
      <c r="O38" s="85">
        <f t="shared" si="3"/>
        <v>1.6292431231516125</v>
      </c>
      <c r="P38" s="82"/>
      <c r="R38" s="1"/>
    </row>
    <row r="39" spans="2:18" ht="12.75" customHeight="1">
      <c r="B39" s="166" t="s">
        <v>20</v>
      </c>
      <c r="C39" s="166"/>
      <c r="D39" s="27">
        <v>1629</v>
      </c>
      <c r="E39" s="82" t="s">
        <v>41</v>
      </c>
      <c r="F39" s="27">
        <v>113</v>
      </c>
      <c r="G39" s="82" t="s">
        <v>41</v>
      </c>
      <c r="H39" s="27">
        <v>1516</v>
      </c>
      <c r="I39" s="82" t="s">
        <v>41</v>
      </c>
      <c r="J39" s="20"/>
      <c r="K39" s="85">
        <f t="shared" si="1"/>
        <v>0.21899870939987096</v>
      </c>
      <c r="L39" s="82"/>
      <c r="M39" s="85">
        <f t="shared" si="2"/>
        <v>3.4175936511392987E-2</v>
      </c>
      <c r="N39" s="82"/>
      <c r="O39" s="85">
        <f t="shared" si="3"/>
        <v>0.36689432185054138</v>
      </c>
      <c r="P39" s="82"/>
      <c r="R39" s="1"/>
    </row>
    <row r="40" spans="2:18" ht="12.75" customHeight="1">
      <c r="B40" s="166" t="s">
        <v>21</v>
      </c>
      <c r="C40" s="166"/>
      <c r="D40" s="27">
        <v>3891</v>
      </c>
      <c r="E40" s="82" t="s">
        <v>41</v>
      </c>
      <c r="F40" s="27">
        <v>2108</v>
      </c>
      <c r="G40" s="82" t="s">
        <v>41</v>
      </c>
      <c r="H40" s="27">
        <v>1783</v>
      </c>
      <c r="I40" s="82" t="s">
        <v>137</v>
      </c>
      <c r="J40" s="20"/>
      <c r="K40" s="85">
        <f t="shared" si="1"/>
        <v>0.5230963648096365</v>
      </c>
      <c r="L40" s="82"/>
      <c r="M40" s="85">
        <f t="shared" si="2"/>
        <v>0.63754755899129578</v>
      </c>
      <c r="N40" s="82"/>
      <c r="O40" s="85">
        <f t="shared" si="3"/>
        <v>0.43151225320548503</v>
      </c>
      <c r="P40" s="82"/>
      <c r="R40" s="1"/>
    </row>
    <row r="41" spans="2:18" ht="12.75" customHeight="1">
      <c r="B41" s="166" t="s">
        <v>22</v>
      </c>
      <c r="C41" s="166"/>
      <c r="D41" s="27">
        <v>1572</v>
      </c>
      <c r="E41" s="82" t="s">
        <v>41</v>
      </c>
      <c r="F41" s="27">
        <v>201</v>
      </c>
      <c r="G41" s="82" t="s">
        <v>41</v>
      </c>
      <c r="H41" s="27">
        <v>1371</v>
      </c>
      <c r="I41" s="82" t="s">
        <v>41</v>
      </c>
      <c r="J41" s="20"/>
      <c r="K41" s="85">
        <f t="shared" si="1"/>
        <v>0.21133577113357713</v>
      </c>
      <c r="L41" s="82"/>
      <c r="M41" s="85">
        <f t="shared" si="2"/>
        <v>6.0790825122035312E-2</v>
      </c>
      <c r="N41" s="82"/>
      <c r="O41" s="85">
        <f t="shared" si="3"/>
        <v>0.33180218684504764</v>
      </c>
      <c r="P41" s="82"/>
      <c r="R41" s="1"/>
    </row>
    <row r="42" spans="2:18" ht="12.75" customHeight="1">
      <c r="B42" s="166" t="s">
        <v>23</v>
      </c>
      <c r="C42" s="166"/>
      <c r="D42" s="27">
        <v>374</v>
      </c>
      <c r="E42" s="82" t="s">
        <v>41</v>
      </c>
      <c r="F42" s="27">
        <v>0</v>
      </c>
      <c r="G42" s="82" t="s">
        <v>41</v>
      </c>
      <c r="H42" s="27">
        <v>374</v>
      </c>
      <c r="I42" s="82" t="s">
        <v>41</v>
      </c>
      <c r="J42" s="20"/>
      <c r="K42" s="85">
        <f t="shared" si="1"/>
        <v>5.0279630027963006E-2</v>
      </c>
      <c r="L42" s="82"/>
      <c r="M42" s="85">
        <f t="shared" si="2"/>
        <v>0</v>
      </c>
      <c r="N42" s="82"/>
      <c r="O42" s="85">
        <f t="shared" si="3"/>
        <v>9.0513506841756255E-2</v>
      </c>
      <c r="P42" s="82"/>
      <c r="R42" s="1"/>
    </row>
    <row r="43" spans="2:18" ht="12.75" customHeight="1">
      <c r="B43" s="166" t="s">
        <v>24</v>
      </c>
      <c r="C43" s="166"/>
      <c r="D43" s="27">
        <v>1631</v>
      </c>
      <c r="E43" s="82" t="s">
        <v>41</v>
      </c>
      <c r="F43" s="27">
        <v>263</v>
      </c>
      <c r="G43" s="82" t="s">
        <v>41</v>
      </c>
      <c r="H43" s="27">
        <v>1368</v>
      </c>
      <c r="I43" s="82" t="s">
        <v>41</v>
      </c>
      <c r="J43" s="20"/>
      <c r="K43" s="85">
        <f t="shared" si="1"/>
        <v>0.21926758442675845</v>
      </c>
      <c r="L43" s="82"/>
      <c r="M43" s="85">
        <f t="shared" si="2"/>
        <v>7.9542223915896951E-2</v>
      </c>
      <c r="N43" s="82"/>
      <c r="O43" s="85">
        <f t="shared" si="3"/>
        <v>0.33107614267252017</v>
      </c>
      <c r="P43" s="82"/>
      <c r="R43" s="1"/>
    </row>
    <row r="44" spans="2:18" ht="12.75" customHeight="1">
      <c r="B44" s="166" t="s">
        <v>25</v>
      </c>
      <c r="C44" s="166"/>
      <c r="D44" s="27">
        <v>1499</v>
      </c>
      <c r="E44" s="82" t="s">
        <v>41</v>
      </c>
      <c r="F44" s="27">
        <v>549</v>
      </c>
      <c r="G44" s="82" t="s">
        <v>41</v>
      </c>
      <c r="H44" s="27">
        <v>950</v>
      </c>
      <c r="I44" s="82" t="s">
        <v>41</v>
      </c>
      <c r="J44" s="20"/>
      <c r="K44" s="85">
        <f t="shared" si="1"/>
        <v>0.20152183265218326</v>
      </c>
      <c r="L44" s="82"/>
      <c r="M44" s="85">
        <f t="shared" si="2"/>
        <v>0.16604061190048452</v>
      </c>
      <c r="N44" s="82"/>
      <c r="O44" s="85">
        <f t="shared" si="3"/>
        <v>0.22991398796702792</v>
      </c>
      <c r="P44" s="82"/>
      <c r="R44" s="1"/>
    </row>
    <row r="45" spans="2:18" ht="12.75" customHeight="1">
      <c r="B45" s="166" t="s">
        <v>26</v>
      </c>
      <c r="C45" s="166"/>
      <c r="D45" s="27">
        <v>4380</v>
      </c>
      <c r="E45" s="82" t="s">
        <v>41</v>
      </c>
      <c r="F45" s="27">
        <v>2533</v>
      </c>
      <c r="G45" s="82" t="s">
        <v>41</v>
      </c>
      <c r="H45" s="27">
        <v>1847</v>
      </c>
      <c r="I45" s="82" t="s">
        <v>41</v>
      </c>
      <c r="J45" s="20"/>
      <c r="K45" s="85">
        <f t="shared" si="1"/>
        <v>0.58883630888363092</v>
      </c>
      <c r="L45" s="82"/>
      <c r="M45" s="85">
        <f t="shared" si="2"/>
        <v>0.76608537330405702</v>
      </c>
      <c r="N45" s="82"/>
      <c r="O45" s="85">
        <f t="shared" si="3"/>
        <v>0.44700119555273743</v>
      </c>
      <c r="P45" s="82"/>
      <c r="R45" s="1"/>
    </row>
    <row r="46" spans="2:18" ht="12.75" customHeight="1">
      <c r="B46" s="167" t="s">
        <v>129</v>
      </c>
      <c r="C46" s="166"/>
      <c r="D46" s="27">
        <v>13252</v>
      </c>
      <c r="E46" s="82" t="s">
        <v>137</v>
      </c>
      <c r="F46" s="27">
        <v>7053</v>
      </c>
      <c r="G46" s="82" t="s">
        <v>41</v>
      </c>
      <c r="H46" s="27">
        <v>6199</v>
      </c>
      <c r="I46" s="82" t="s">
        <v>137</v>
      </c>
      <c r="J46" s="20"/>
      <c r="K46" s="85">
        <f t="shared" si="1"/>
        <v>1.7815659281565928</v>
      </c>
      <c r="L46" s="82"/>
      <c r="M46" s="85">
        <f t="shared" si="2"/>
        <v>2.1331228337597761</v>
      </c>
      <c r="N46" s="82"/>
      <c r="O46" s="85">
        <f t="shared" si="3"/>
        <v>1.5002492751659011</v>
      </c>
      <c r="P46" s="82"/>
      <c r="R46" s="1"/>
    </row>
    <row r="47" spans="2:18" ht="12.75" customHeight="1">
      <c r="B47" s="166" t="s">
        <v>27</v>
      </c>
      <c r="C47" s="166"/>
      <c r="D47" s="27">
        <v>3490</v>
      </c>
      <c r="E47" s="82" t="s">
        <v>41</v>
      </c>
      <c r="F47" s="27">
        <v>591</v>
      </c>
      <c r="G47" s="82" t="s">
        <v>41</v>
      </c>
      <c r="H47" s="27">
        <v>2899</v>
      </c>
      <c r="I47" s="82" t="s">
        <v>41</v>
      </c>
      <c r="J47" s="20"/>
      <c r="K47" s="85">
        <f t="shared" si="1"/>
        <v>0.46918692191869216</v>
      </c>
      <c r="L47" s="82"/>
      <c r="M47" s="85">
        <f t="shared" si="2"/>
        <v>0.17874317237374562</v>
      </c>
      <c r="N47" s="82"/>
      <c r="O47" s="85">
        <f t="shared" si="3"/>
        <v>0.70160068538569886</v>
      </c>
      <c r="P47" s="82"/>
      <c r="R47" s="1"/>
    </row>
    <row r="48" spans="2:18" ht="12.75" customHeight="1">
      <c r="B48" s="166" t="s">
        <v>28</v>
      </c>
      <c r="C48" s="166"/>
      <c r="D48" s="27">
        <v>10869</v>
      </c>
      <c r="E48" s="82" t="s">
        <v>41</v>
      </c>
      <c r="F48" s="27">
        <v>491</v>
      </c>
      <c r="G48" s="82" t="s">
        <v>137</v>
      </c>
      <c r="H48" s="27">
        <v>10378</v>
      </c>
      <c r="I48" s="82" t="s">
        <v>137</v>
      </c>
      <c r="J48" s="20"/>
      <c r="K48" s="85">
        <f t="shared" si="1"/>
        <v>1.4612013336201335</v>
      </c>
      <c r="L48" s="82"/>
      <c r="M48" s="85">
        <f t="shared" si="2"/>
        <v>0.14849898077074297</v>
      </c>
      <c r="N48" s="82"/>
      <c r="O48" s="85">
        <f t="shared" si="3"/>
        <v>2.5116288074966482</v>
      </c>
      <c r="P48" s="82"/>
      <c r="R48" s="1"/>
    </row>
    <row r="49" spans="1:21">
      <c r="B49" s="166" t="s">
        <v>112</v>
      </c>
      <c r="C49" s="166"/>
      <c r="D49" s="27">
        <v>186022</v>
      </c>
      <c r="E49" s="82" t="s">
        <v>137</v>
      </c>
      <c r="F49" s="27">
        <v>102692</v>
      </c>
      <c r="G49" s="82" t="s">
        <v>137</v>
      </c>
      <c r="H49" s="27">
        <v>83330</v>
      </c>
      <c r="I49" s="82" t="s">
        <v>137</v>
      </c>
      <c r="J49" s="20"/>
      <c r="K49" s="86" t="s">
        <v>115</v>
      </c>
      <c r="L49" s="82"/>
      <c r="M49" s="86" t="s">
        <v>115</v>
      </c>
      <c r="N49" s="82"/>
      <c r="O49" s="86" t="s">
        <v>115</v>
      </c>
      <c r="P49" s="82"/>
      <c r="R49" s="1"/>
    </row>
    <row r="50" spans="1:21">
      <c r="B50" s="87"/>
      <c r="C50" s="87"/>
      <c r="D50" s="27"/>
      <c r="E50" s="82" t="s">
        <v>137</v>
      </c>
      <c r="F50" s="27"/>
      <c r="G50" s="82"/>
      <c r="H50" s="27"/>
      <c r="I50" s="82"/>
      <c r="J50" s="20"/>
      <c r="K50" s="86"/>
      <c r="L50" s="82"/>
      <c r="M50" s="86"/>
      <c r="N50" s="82"/>
      <c r="O50" s="86"/>
      <c r="P50" s="82"/>
      <c r="R50" s="1"/>
    </row>
    <row r="51" spans="1:21" ht="12.75" customHeight="1">
      <c r="A51" s="169" t="s">
        <v>107</v>
      </c>
      <c r="B51" s="169"/>
      <c r="C51" s="169"/>
      <c r="D51" s="20">
        <v>929863</v>
      </c>
      <c r="E51" s="20"/>
      <c r="F51" s="20">
        <v>433334</v>
      </c>
      <c r="G51" s="20"/>
      <c r="H51" s="20">
        <v>496529</v>
      </c>
      <c r="I51" s="82"/>
      <c r="J51" s="20"/>
      <c r="K51" s="83">
        <f>SUM(K52:K53)</f>
        <v>100</v>
      </c>
      <c r="L51" s="82"/>
      <c r="M51" s="83">
        <f>SUM(M52:M53)</f>
        <v>100</v>
      </c>
      <c r="N51" s="82"/>
      <c r="O51" s="83">
        <f>SUM(O52:O53)</f>
        <v>100</v>
      </c>
      <c r="P51" s="82"/>
      <c r="Q51" s="27"/>
      <c r="R51" s="19"/>
      <c r="S51" s="14"/>
      <c r="T51" s="19"/>
      <c r="U51" s="14"/>
    </row>
    <row r="52" spans="1:21" ht="12.75" customHeight="1">
      <c r="B52" s="168" t="s">
        <v>30</v>
      </c>
      <c r="C52" s="168"/>
      <c r="D52" s="27">
        <v>600325</v>
      </c>
      <c r="E52" s="82"/>
      <c r="F52" s="27">
        <v>288889</v>
      </c>
      <c r="G52" s="82"/>
      <c r="H52" s="27">
        <v>311436</v>
      </c>
      <c r="I52" s="82"/>
      <c r="J52" s="20"/>
      <c r="K52" s="85">
        <f>D52/(D$51-D$54)*100</f>
        <v>87.812131114449414</v>
      </c>
      <c r="L52" s="82"/>
      <c r="M52" s="85">
        <f>F52/(F$51-F$54)*100</f>
        <v>92.562960589554635</v>
      </c>
      <c r="N52" s="82"/>
      <c r="O52" s="85">
        <f>H52/(H$51-H$54)*100</f>
        <v>83.821427706319795</v>
      </c>
      <c r="P52" s="82"/>
      <c r="Q52" s="27"/>
      <c r="R52" s="19"/>
      <c r="S52" s="14"/>
      <c r="T52" s="19"/>
      <c r="U52" s="14"/>
    </row>
    <row r="53" spans="1:21" ht="12.75" customHeight="1">
      <c r="B53" s="174" t="s">
        <v>31</v>
      </c>
      <c r="C53" s="174"/>
      <c r="D53" s="27">
        <v>83322</v>
      </c>
      <c r="E53" s="82"/>
      <c r="F53" s="27">
        <v>23211</v>
      </c>
      <c r="G53" s="82"/>
      <c r="H53" s="27">
        <v>60111</v>
      </c>
      <c r="I53" s="82"/>
      <c r="J53" s="20"/>
      <c r="K53" s="85">
        <f>D53/(D$51-D$54)*100</f>
        <v>12.187868885550584</v>
      </c>
      <c r="L53" s="82"/>
      <c r="M53" s="85">
        <f>F53/(F$51-F$54)*100</f>
        <v>7.4370394104453705</v>
      </c>
      <c r="N53" s="82"/>
      <c r="O53" s="85">
        <f>H53/(H$51-H$54)*100</f>
        <v>16.178572293680208</v>
      </c>
      <c r="P53" s="82" t="s">
        <v>111</v>
      </c>
      <c r="Q53" s="21"/>
      <c r="R53" s="15"/>
      <c r="S53" s="21"/>
      <c r="T53" s="20"/>
    </row>
    <row r="54" spans="1:21" ht="12.75" customHeight="1">
      <c r="B54" s="166" t="s">
        <v>112</v>
      </c>
      <c r="C54" s="166"/>
      <c r="D54" s="27">
        <v>246216</v>
      </c>
      <c r="E54" s="82"/>
      <c r="F54" s="27">
        <v>121234</v>
      </c>
      <c r="G54" s="82"/>
      <c r="H54" s="27">
        <v>124982</v>
      </c>
      <c r="I54" s="82"/>
      <c r="J54" s="20"/>
      <c r="K54" s="86" t="s">
        <v>115</v>
      </c>
      <c r="L54" s="82"/>
      <c r="M54" s="86" t="s">
        <v>115</v>
      </c>
      <c r="N54" s="82"/>
      <c r="O54" s="86" t="s">
        <v>115</v>
      </c>
      <c r="P54" s="82" t="s">
        <v>111</v>
      </c>
      <c r="Q54" s="21"/>
      <c r="R54" s="15"/>
      <c r="S54" s="21"/>
      <c r="T54" s="20"/>
    </row>
    <row r="55" spans="1:21" ht="12.75" customHeight="1">
      <c r="B55" s="87"/>
      <c r="C55" s="87"/>
      <c r="D55" s="27"/>
      <c r="E55" s="82"/>
      <c r="F55" s="27"/>
      <c r="G55" s="82"/>
      <c r="H55" s="27"/>
      <c r="I55" s="82"/>
      <c r="J55" s="20"/>
      <c r="K55" s="86"/>
      <c r="L55" s="82"/>
      <c r="M55" s="86"/>
      <c r="N55" s="82"/>
      <c r="O55" s="86"/>
      <c r="P55" s="82"/>
      <c r="Q55" s="21"/>
      <c r="R55" s="15"/>
      <c r="S55" s="21"/>
      <c r="T55" s="20"/>
    </row>
    <row r="56" spans="1:21" ht="12.75" customHeight="1">
      <c r="A56" s="169" t="s">
        <v>131</v>
      </c>
      <c r="B56" s="169"/>
      <c r="C56" s="169"/>
      <c r="D56" s="20">
        <v>929863</v>
      </c>
      <c r="E56" s="20"/>
      <c r="F56" s="20">
        <v>433335</v>
      </c>
      <c r="G56" s="20"/>
      <c r="H56" s="20">
        <v>496528</v>
      </c>
      <c r="I56" s="82"/>
      <c r="J56" s="20"/>
      <c r="K56" s="83">
        <f>SUM(K57:K58)</f>
        <v>100</v>
      </c>
      <c r="L56" s="82"/>
      <c r="M56" s="83">
        <f>SUM(M57:M58)</f>
        <v>100</v>
      </c>
      <c r="N56" s="82"/>
      <c r="O56" s="83">
        <f>SUM(O57:O58)</f>
        <v>100</v>
      </c>
      <c r="P56" s="82" t="s">
        <v>111</v>
      </c>
      <c r="R56" s="1"/>
    </row>
    <row r="57" spans="1:21" ht="12.75" customHeight="1">
      <c r="B57" s="168" t="s">
        <v>96</v>
      </c>
      <c r="C57" s="168"/>
      <c r="D57" s="27">
        <v>161986</v>
      </c>
      <c r="E57" s="82"/>
      <c r="F57" s="27">
        <v>29845</v>
      </c>
      <c r="G57" s="82"/>
      <c r="H57" s="27">
        <v>132141</v>
      </c>
      <c r="I57" s="82"/>
      <c r="J57" s="20"/>
      <c r="K57" s="85">
        <f>D57/(D$56-D$59)*100</f>
        <v>18.466298372773306</v>
      </c>
      <c r="L57" s="82"/>
      <c r="M57" s="85">
        <f>F57/(F$56-F$59)*100</f>
        <v>7.4189619170726857</v>
      </c>
      <c r="N57" s="82"/>
      <c r="O57" s="85">
        <f>H57/(H$56-H$59)*100</f>
        <v>27.823961189089484</v>
      </c>
      <c r="P57" s="82" t="s">
        <v>111</v>
      </c>
      <c r="R57" s="1"/>
    </row>
    <row r="58" spans="1:21" ht="12.75" customHeight="1">
      <c r="B58" s="174" t="s">
        <v>97</v>
      </c>
      <c r="C58" s="174"/>
      <c r="D58" s="27">
        <v>715212</v>
      </c>
      <c r="E58" s="82"/>
      <c r="F58" s="27">
        <v>372435</v>
      </c>
      <c r="G58" s="82"/>
      <c r="H58" s="27">
        <v>342777</v>
      </c>
      <c r="I58" s="82"/>
      <c r="J58" s="20"/>
      <c r="K58" s="85">
        <f>D58/(D$56-D$59)*100</f>
        <v>81.533701627226691</v>
      </c>
      <c r="L58" s="82"/>
      <c r="M58" s="85">
        <f>F58/(F$56-F$59)*100</f>
        <v>92.581038082927307</v>
      </c>
      <c r="N58" s="82"/>
      <c r="O58" s="85">
        <f>H58/(H$56-H$59)*100</f>
        <v>72.176038810910512</v>
      </c>
      <c r="P58" s="82" t="s">
        <v>111</v>
      </c>
      <c r="R58" s="1"/>
    </row>
    <row r="59" spans="1:21" ht="12.75" customHeight="1">
      <c r="B59" s="174" t="s">
        <v>29</v>
      </c>
      <c r="C59" s="174"/>
      <c r="D59" s="27">
        <v>52665</v>
      </c>
      <c r="E59" s="82"/>
      <c r="F59" s="27">
        <v>31055</v>
      </c>
      <c r="G59" s="82"/>
      <c r="H59" s="27">
        <v>21610</v>
      </c>
      <c r="I59" s="82" t="s">
        <v>41</v>
      </c>
      <c r="J59" s="20"/>
      <c r="K59" s="86" t="s">
        <v>115</v>
      </c>
      <c r="L59" s="82"/>
      <c r="M59" s="86" t="s">
        <v>115</v>
      </c>
      <c r="N59" s="82"/>
      <c r="O59" s="86" t="s">
        <v>115</v>
      </c>
      <c r="P59" s="82"/>
      <c r="R59" s="1"/>
    </row>
    <row r="60" spans="1:21" ht="12.75" customHeight="1">
      <c r="B60" s="88"/>
      <c r="C60" s="88"/>
      <c r="D60" s="27"/>
      <c r="E60" s="82"/>
      <c r="F60" s="27"/>
      <c r="G60" s="82"/>
      <c r="H60" s="27"/>
      <c r="I60" s="82"/>
      <c r="J60" s="20"/>
      <c r="K60" s="86"/>
      <c r="L60" s="82"/>
      <c r="M60" s="86"/>
      <c r="N60" s="82"/>
      <c r="O60" s="86"/>
      <c r="P60" s="82"/>
      <c r="R60" s="1"/>
    </row>
    <row r="61" spans="1:21" ht="14.25" customHeight="1">
      <c r="A61" s="173" t="s">
        <v>142</v>
      </c>
      <c r="B61" s="173"/>
      <c r="C61" s="173"/>
      <c r="D61" s="20">
        <v>929863</v>
      </c>
      <c r="E61" s="20"/>
      <c r="F61" s="20">
        <v>433334</v>
      </c>
      <c r="G61" s="20"/>
      <c r="H61" s="20">
        <v>496529</v>
      </c>
      <c r="I61" s="82"/>
      <c r="J61" s="20"/>
      <c r="K61" s="83">
        <f>SUM(K62:K63)</f>
        <v>100</v>
      </c>
      <c r="L61" s="82"/>
      <c r="M61" s="83">
        <f>SUM(M62:M63)</f>
        <v>100</v>
      </c>
      <c r="N61" s="82"/>
      <c r="O61" s="83">
        <f>SUM(O62:O63)</f>
        <v>100</v>
      </c>
      <c r="P61" s="82" t="s">
        <v>111</v>
      </c>
      <c r="R61" s="1"/>
    </row>
    <row r="62" spans="1:21" ht="12.75" customHeight="1">
      <c r="B62" s="168" t="s">
        <v>74</v>
      </c>
      <c r="C62" s="168"/>
      <c r="D62" s="27">
        <v>319995</v>
      </c>
      <c r="E62" s="82"/>
      <c r="F62" s="27">
        <v>25018</v>
      </c>
      <c r="G62" s="82"/>
      <c r="H62" s="27">
        <v>294977</v>
      </c>
      <c r="I62" s="82"/>
      <c r="J62" s="20"/>
      <c r="K62" s="85">
        <f>D62/(D$61-D$64)*100</f>
        <v>44.106518907519586</v>
      </c>
      <c r="L62" s="82"/>
      <c r="M62" s="85">
        <f>F62/(F$61-F$64)*100</f>
        <v>7.9220524252537974</v>
      </c>
      <c r="N62" s="82"/>
      <c r="O62" s="85">
        <f>H62/(H$61-H$64)*100</f>
        <v>71.99776423409152</v>
      </c>
      <c r="P62" s="82" t="s">
        <v>111</v>
      </c>
      <c r="R62" s="1"/>
    </row>
    <row r="63" spans="1:21" ht="12.75" customHeight="1">
      <c r="B63" s="174" t="s">
        <v>75</v>
      </c>
      <c r="C63" s="174"/>
      <c r="D63" s="27">
        <v>405510</v>
      </c>
      <c r="E63" s="82"/>
      <c r="F63" s="27">
        <v>290784</v>
      </c>
      <c r="G63" s="82"/>
      <c r="H63" s="27">
        <v>114726</v>
      </c>
      <c r="I63" s="82"/>
      <c r="J63" s="20"/>
      <c r="K63" s="85">
        <f>D63/(D$61-D$64)*100</f>
        <v>55.893481092480414</v>
      </c>
      <c r="L63" s="82"/>
      <c r="M63" s="85">
        <f>F63/(F$61-F$64)*100</f>
        <v>92.077947574746204</v>
      </c>
      <c r="N63" s="82"/>
      <c r="O63" s="85">
        <f>H63/(H$61-H$64)*100</f>
        <v>28.002235765908473</v>
      </c>
      <c r="P63" s="82" t="s">
        <v>111</v>
      </c>
      <c r="R63" s="1"/>
    </row>
    <row r="64" spans="1:21" ht="12.75" customHeight="1" thickBot="1">
      <c r="A64" s="89"/>
      <c r="B64" s="172" t="s">
        <v>112</v>
      </c>
      <c r="C64" s="172"/>
      <c r="D64" s="78">
        <v>204358</v>
      </c>
      <c r="E64" s="90"/>
      <c r="F64" s="78">
        <v>117532</v>
      </c>
      <c r="G64" s="90"/>
      <c r="H64" s="78">
        <v>86826</v>
      </c>
      <c r="I64" s="90"/>
      <c r="J64" s="79"/>
      <c r="K64" s="91" t="s">
        <v>115</v>
      </c>
      <c r="L64" s="90"/>
      <c r="M64" s="91" t="s">
        <v>115</v>
      </c>
      <c r="N64" s="90"/>
      <c r="O64" s="91" t="s">
        <v>115</v>
      </c>
      <c r="P64" s="90" t="s">
        <v>111</v>
      </c>
      <c r="R64" s="1"/>
    </row>
    <row r="65" spans="1:18" s="29" customFormat="1" ht="11.25">
      <c r="R65" s="4"/>
    </row>
    <row r="66" spans="1:18" s="29" customFormat="1" ht="11.25">
      <c r="A66" s="92" t="s">
        <v>36</v>
      </c>
      <c r="B66" s="119"/>
      <c r="C66" s="140"/>
      <c r="D66" s="140"/>
      <c r="E66" s="140"/>
      <c r="F66" s="140"/>
      <c r="G66" s="140"/>
      <c r="H66" s="140"/>
      <c r="I66" s="140"/>
      <c r="J66" s="140"/>
      <c r="K66" s="140"/>
      <c r="L66" s="140"/>
      <c r="M66" s="140"/>
      <c r="N66" s="140"/>
      <c r="O66" s="140"/>
      <c r="P66" s="140"/>
      <c r="R66" s="4"/>
    </row>
    <row r="67" spans="1:18" s="29" customFormat="1" ht="11.25">
      <c r="A67" s="92"/>
      <c r="B67" s="119"/>
      <c r="C67" s="140"/>
      <c r="D67" s="140"/>
      <c r="E67" s="140"/>
      <c r="F67" s="140"/>
      <c r="G67" s="140"/>
      <c r="H67" s="140"/>
      <c r="I67" s="140"/>
      <c r="J67" s="140"/>
      <c r="K67" s="140"/>
      <c r="L67" s="140"/>
      <c r="M67" s="140"/>
      <c r="N67" s="140"/>
      <c r="O67" s="140"/>
      <c r="P67" s="140"/>
      <c r="R67" s="4"/>
    </row>
    <row r="68" spans="1:18" s="29" customFormat="1" ht="11.25">
      <c r="B68" s="93">
        <v>1</v>
      </c>
      <c r="C68" s="171" t="s">
        <v>108</v>
      </c>
      <c r="D68" s="171"/>
      <c r="E68" s="171"/>
      <c r="F68" s="171"/>
      <c r="G68" s="171"/>
      <c r="H68" s="171"/>
      <c r="I68" s="171"/>
      <c r="J68" s="115"/>
      <c r="K68" s="115"/>
      <c r="L68" s="115"/>
      <c r="M68" s="115"/>
      <c r="N68" s="115"/>
      <c r="O68" s="115"/>
      <c r="P68" s="115"/>
      <c r="R68" s="4"/>
    </row>
    <row r="69" spans="1:18" s="29" customFormat="1" ht="11.25">
      <c r="B69" s="94">
        <v>0</v>
      </c>
      <c r="C69" s="171" t="s">
        <v>35</v>
      </c>
      <c r="D69" s="171"/>
      <c r="E69" s="171"/>
      <c r="F69" s="171"/>
      <c r="G69" s="171"/>
      <c r="H69" s="171"/>
      <c r="I69" s="171"/>
      <c r="J69" s="115"/>
      <c r="K69" s="115"/>
      <c r="L69" s="115"/>
      <c r="M69" s="115"/>
      <c r="N69" s="115"/>
      <c r="O69" s="115"/>
      <c r="P69" s="115"/>
      <c r="R69" s="4"/>
    </row>
    <row r="70" spans="1:18">
      <c r="B70" s="31" t="s">
        <v>41</v>
      </c>
      <c r="C70" s="171" t="s">
        <v>104</v>
      </c>
      <c r="D70" s="171"/>
      <c r="E70" s="171"/>
      <c r="F70" s="171"/>
      <c r="G70" s="171"/>
      <c r="H70" s="171"/>
      <c r="I70" s="171"/>
      <c r="J70" s="115"/>
      <c r="K70" s="115"/>
      <c r="L70" s="115"/>
      <c r="M70" s="115"/>
      <c r="N70" s="115"/>
      <c r="O70" s="115"/>
      <c r="P70" s="115"/>
      <c r="R70" s="1"/>
    </row>
    <row r="71" spans="1:18">
      <c r="B71" s="95" t="s">
        <v>133</v>
      </c>
      <c r="C71" s="96" t="s">
        <v>135</v>
      </c>
      <c r="D71" s="115"/>
      <c r="E71" s="115"/>
      <c r="F71" s="115"/>
      <c r="G71" s="115"/>
      <c r="H71" s="115"/>
      <c r="I71" s="115"/>
      <c r="J71" s="115"/>
      <c r="K71" s="115"/>
      <c r="L71" s="115"/>
      <c r="M71" s="115"/>
      <c r="N71" s="115"/>
      <c r="O71" s="115"/>
      <c r="P71" s="115"/>
      <c r="R71" s="1"/>
    </row>
    <row r="72" spans="1:18">
      <c r="B72" s="95" t="s">
        <v>134</v>
      </c>
      <c r="C72" s="96" t="s">
        <v>136</v>
      </c>
      <c r="D72" s="115"/>
      <c r="E72" s="115"/>
      <c r="F72" s="115"/>
      <c r="G72" s="115"/>
      <c r="H72" s="115"/>
      <c r="I72" s="115"/>
      <c r="J72" s="115"/>
      <c r="K72" s="115"/>
      <c r="L72" s="115"/>
      <c r="M72" s="115"/>
      <c r="N72" s="115"/>
      <c r="O72" s="115"/>
      <c r="P72" s="115"/>
      <c r="R72" s="1"/>
    </row>
    <row r="73" spans="1:18">
      <c r="A73" s="6"/>
      <c r="B73" s="8" t="s">
        <v>115</v>
      </c>
      <c r="C73" s="51" t="s">
        <v>116</v>
      </c>
      <c r="R73" s="1"/>
    </row>
    <row r="74" spans="1:18">
      <c r="A74" s="1"/>
      <c r="B74" s="1"/>
      <c r="C74" s="1"/>
      <c r="R74" s="1"/>
    </row>
    <row r="75" spans="1:18">
      <c r="A75" s="134" t="s">
        <v>152</v>
      </c>
      <c r="B75" s="34"/>
      <c r="C75" s="133"/>
      <c r="D75" s="97"/>
      <c r="E75" s="97"/>
      <c r="F75" s="97"/>
      <c r="G75" s="97"/>
      <c r="H75" s="97"/>
      <c r="I75" s="97"/>
      <c r="J75" s="97"/>
      <c r="K75" s="97"/>
      <c r="L75" s="97"/>
      <c r="M75" s="97"/>
      <c r="N75" s="97"/>
    </row>
    <row r="76" spans="1:18">
      <c r="A76" s="34"/>
      <c r="B76" s="151" t="s">
        <v>153</v>
      </c>
      <c r="C76" s="151"/>
      <c r="D76" s="151"/>
      <c r="E76" s="151"/>
      <c r="F76" s="151"/>
      <c r="G76" s="151"/>
      <c r="H76" s="151"/>
      <c r="I76" s="151"/>
      <c r="J76" s="151"/>
      <c r="K76" s="151"/>
      <c r="L76" s="151"/>
      <c r="M76" s="151"/>
      <c r="N76" s="151"/>
      <c r="O76" s="151"/>
      <c r="P76" s="151"/>
    </row>
    <row r="77" spans="1:18">
      <c r="A77" s="34"/>
      <c r="B77" s="151"/>
      <c r="C77" s="151"/>
      <c r="D77" s="151"/>
      <c r="E77" s="151"/>
      <c r="F77" s="151"/>
      <c r="G77" s="151"/>
      <c r="H77" s="151"/>
      <c r="I77" s="151"/>
      <c r="J77" s="151"/>
      <c r="K77" s="151"/>
      <c r="L77" s="151"/>
      <c r="M77" s="151"/>
      <c r="N77" s="151"/>
      <c r="O77" s="151"/>
      <c r="P77" s="151"/>
    </row>
    <row r="78" spans="1:18">
      <c r="A78" s="34"/>
      <c r="B78" s="151"/>
      <c r="C78" s="151"/>
      <c r="D78" s="151"/>
      <c r="E78" s="151"/>
      <c r="F78" s="151"/>
      <c r="G78" s="151"/>
      <c r="H78" s="151"/>
      <c r="I78" s="151"/>
      <c r="J78" s="151"/>
      <c r="K78" s="151"/>
      <c r="L78" s="151"/>
      <c r="M78" s="151"/>
      <c r="N78" s="151"/>
      <c r="O78" s="151"/>
      <c r="P78" s="151"/>
    </row>
  </sheetData>
  <mergeCells count="72">
    <mergeCell ref="B76:P78"/>
    <mergeCell ref="A1:P1"/>
    <mergeCell ref="C70:I70"/>
    <mergeCell ref="C68:I68"/>
    <mergeCell ref="D6:E7"/>
    <mergeCell ref="F6:I6"/>
    <mergeCell ref="B19:C19"/>
    <mergeCell ref="B11:C11"/>
    <mergeCell ref="A3:P3"/>
    <mergeCell ref="A2:P2"/>
    <mergeCell ref="B48:C48"/>
    <mergeCell ref="B39:C39"/>
    <mergeCell ref="B10:C10"/>
    <mergeCell ref="A16:C16"/>
    <mergeCell ref="B17:C17"/>
    <mergeCell ref="F7:G7"/>
    <mergeCell ref="H7:I7"/>
    <mergeCell ref="C69:I69"/>
    <mergeCell ref="B18:C18"/>
    <mergeCell ref="B54:C54"/>
    <mergeCell ref="B24:C24"/>
    <mergeCell ref="B22:C22"/>
    <mergeCell ref="B64:C64"/>
    <mergeCell ref="A61:C61"/>
    <mergeCell ref="B62:C62"/>
    <mergeCell ref="B63:C63"/>
    <mergeCell ref="B58:C58"/>
    <mergeCell ref="B59:C59"/>
    <mergeCell ref="B57:C57"/>
    <mergeCell ref="B53:C53"/>
    <mergeCell ref="B49:C49"/>
    <mergeCell ref="A51:C51"/>
    <mergeCell ref="B25:C25"/>
    <mergeCell ref="B26:C26"/>
    <mergeCell ref="B46:C46"/>
    <mergeCell ref="B33:C33"/>
    <mergeCell ref="B35:C35"/>
    <mergeCell ref="B41:C41"/>
    <mergeCell ref="B43:C43"/>
    <mergeCell ref="B42:C42"/>
    <mergeCell ref="K5:P5"/>
    <mergeCell ref="K6:L7"/>
    <mergeCell ref="M6:P6"/>
    <mergeCell ref="B30:C30"/>
    <mergeCell ref="B20:C20"/>
    <mergeCell ref="B21:C21"/>
    <mergeCell ref="B12:C12"/>
    <mergeCell ref="D5:I5"/>
    <mergeCell ref="A8:C8"/>
    <mergeCell ref="A6:C7"/>
    <mergeCell ref="B9:C9"/>
    <mergeCell ref="B27:C27"/>
    <mergeCell ref="M7:N7"/>
    <mergeCell ref="B28:C28"/>
    <mergeCell ref="B14:C14"/>
    <mergeCell ref="B13:C13"/>
    <mergeCell ref="O7:P7"/>
    <mergeCell ref="B29:C29"/>
    <mergeCell ref="C66:P67"/>
    <mergeCell ref="B38:C38"/>
    <mergeCell ref="B40:C40"/>
    <mergeCell ref="B45:C45"/>
    <mergeCell ref="B34:C34"/>
    <mergeCell ref="B52:C52"/>
    <mergeCell ref="B47:C47"/>
    <mergeCell ref="A56:C56"/>
    <mergeCell ref="B44:C44"/>
    <mergeCell ref="B32:C32"/>
    <mergeCell ref="B37:C37"/>
    <mergeCell ref="B36:C36"/>
    <mergeCell ref="B23:C23"/>
    <mergeCell ref="B31:C31"/>
  </mergeCells>
  <phoneticPr fontId="0" type="noConversion"/>
  <hyperlinks>
    <hyperlink ref="Q1" location="Índice!A1" display="Ir a Índice" xr:uid="{00000000-0004-0000-0300-000000000000}"/>
  </hyperlinks>
  <printOptions horizontalCentered="1"/>
  <pageMargins left="0.78740157480314965" right="0.78740157480314965" top="1.3474015748031496" bottom="0.78740157480314965" header="0.39370078740157483" footer="0.39370078740157483"/>
  <pageSetup paperSize="9" scale="5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V42"/>
  <sheetViews>
    <sheetView showGridLines="0" zoomScaleNormal="100" workbookViewId="0">
      <selection sqref="A1:P1"/>
    </sheetView>
  </sheetViews>
  <sheetFormatPr defaultColWidth="11.42578125" defaultRowHeight="12.75"/>
  <cols>
    <col min="1" max="1" width="5.7109375" style="1" customWidth="1"/>
    <col min="2" max="2" width="7.7109375" style="1" customWidth="1"/>
    <col min="3" max="3" width="12.7109375" style="1" customWidth="1"/>
    <col min="4" max="4" width="10.28515625" style="1" bestFit="1" customWidth="1"/>
    <col min="5" max="5" width="3.7109375" style="1" customWidth="1"/>
    <col min="6" max="6" width="10.140625" style="1" bestFit="1" customWidth="1"/>
    <col min="7" max="7" width="3.7109375" style="1" customWidth="1"/>
    <col min="8" max="8" width="10.140625" style="1" bestFit="1" customWidth="1"/>
    <col min="9" max="10" width="3.7109375" style="1" customWidth="1"/>
    <col min="11" max="11" width="7.42578125" style="1" bestFit="1" customWidth="1"/>
    <col min="12" max="12" width="3.7109375" style="1" customWidth="1"/>
    <col min="13" max="13" width="7.42578125" style="1" bestFit="1" customWidth="1"/>
    <col min="14" max="14" width="3.7109375" style="1" customWidth="1"/>
    <col min="15" max="15" width="7.42578125" style="1" bestFit="1" customWidth="1"/>
    <col min="16" max="16" width="3.28515625" style="1" customWidth="1"/>
    <col min="17" max="16384" width="11.42578125" style="1"/>
  </cols>
  <sheetData>
    <row r="1" spans="1:22" s="16" customFormat="1" ht="15">
      <c r="A1" s="143" t="s">
        <v>124</v>
      </c>
      <c r="B1" s="143"/>
      <c r="C1" s="143"/>
      <c r="D1" s="143"/>
      <c r="E1" s="143"/>
      <c r="F1" s="143"/>
      <c r="G1" s="143"/>
      <c r="H1" s="143"/>
      <c r="I1" s="143"/>
      <c r="J1" s="143"/>
      <c r="K1" s="143"/>
      <c r="L1" s="143"/>
      <c r="M1" s="143"/>
      <c r="N1" s="143"/>
      <c r="O1" s="143"/>
      <c r="P1" s="143"/>
      <c r="Q1" s="67" t="s">
        <v>132</v>
      </c>
    </row>
    <row r="2" spans="1:22" s="16" customFormat="1" ht="17.25">
      <c r="A2" s="143" t="s">
        <v>151</v>
      </c>
      <c r="B2" s="143"/>
      <c r="C2" s="143"/>
      <c r="D2" s="143"/>
      <c r="E2" s="143"/>
      <c r="F2" s="143"/>
      <c r="G2" s="143"/>
      <c r="H2" s="143"/>
      <c r="I2" s="143"/>
      <c r="J2" s="143"/>
      <c r="K2" s="143"/>
      <c r="L2" s="143"/>
      <c r="M2" s="143"/>
      <c r="N2" s="143"/>
      <c r="O2" s="143"/>
      <c r="P2" s="143"/>
    </row>
    <row r="3" spans="1:22" s="16" customFormat="1" ht="18.75" customHeight="1">
      <c r="A3" s="175" t="s">
        <v>146</v>
      </c>
      <c r="B3" s="175"/>
      <c r="C3" s="175"/>
      <c r="D3" s="175"/>
      <c r="E3" s="175"/>
      <c r="F3" s="175"/>
      <c r="G3" s="175"/>
      <c r="H3" s="175"/>
      <c r="I3" s="175"/>
      <c r="J3" s="175"/>
      <c r="K3" s="175"/>
      <c r="L3" s="175"/>
      <c r="M3" s="175"/>
      <c r="N3" s="175"/>
      <c r="O3" s="175"/>
      <c r="P3" s="175"/>
    </row>
    <row r="4" spans="1:22" s="9" customFormat="1" ht="6.95" customHeight="1" thickBot="1">
      <c r="A4" s="10"/>
      <c r="B4" s="10"/>
      <c r="C4" s="10"/>
      <c r="D4" s="10"/>
      <c r="E4" s="10"/>
      <c r="F4" s="10"/>
      <c r="G4" s="10"/>
      <c r="H4" s="10"/>
      <c r="I4" s="10"/>
      <c r="J4" s="10"/>
      <c r="K4" s="10"/>
      <c r="L4" s="10"/>
      <c r="M4" s="10"/>
      <c r="N4" s="10"/>
      <c r="O4" s="10"/>
      <c r="P4" s="10"/>
    </row>
    <row r="5" spans="1:22" ht="13.5" customHeight="1">
      <c r="D5" s="144" t="s">
        <v>113</v>
      </c>
      <c r="E5" s="144"/>
      <c r="F5" s="144"/>
      <c r="G5" s="144"/>
      <c r="H5" s="144"/>
      <c r="I5" s="144"/>
      <c r="K5" s="144" t="s">
        <v>114</v>
      </c>
      <c r="L5" s="144"/>
      <c r="M5" s="144"/>
      <c r="N5" s="144"/>
      <c r="O5" s="144"/>
      <c r="P5" s="144"/>
    </row>
    <row r="6" spans="1:22" ht="12.75" customHeight="1">
      <c r="A6" s="152" t="s">
        <v>47</v>
      </c>
      <c r="B6" s="152"/>
      <c r="C6" s="152"/>
      <c r="D6" s="176" t="s">
        <v>0</v>
      </c>
      <c r="E6" s="53"/>
      <c r="F6" s="146" t="s">
        <v>32</v>
      </c>
      <c r="G6" s="146"/>
      <c r="H6" s="146"/>
      <c r="I6" s="146"/>
      <c r="J6" s="49"/>
      <c r="K6" s="176" t="s">
        <v>0</v>
      </c>
      <c r="L6" s="176"/>
      <c r="M6" s="146" t="s">
        <v>32</v>
      </c>
      <c r="N6" s="146"/>
      <c r="O6" s="146"/>
      <c r="P6" s="146"/>
    </row>
    <row r="7" spans="1:22">
      <c r="A7" s="153"/>
      <c r="B7" s="153"/>
      <c r="C7" s="153"/>
      <c r="D7" s="148"/>
      <c r="E7" s="48"/>
      <c r="F7" s="50" t="s">
        <v>33</v>
      </c>
      <c r="G7" s="50"/>
      <c r="H7" s="146" t="s">
        <v>34</v>
      </c>
      <c r="I7" s="146"/>
      <c r="J7" s="50"/>
      <c r="K7" s="148"/>
      <c r="L7" s="148"/>
      <c r="M7" s="146" t="s">
        <v>33</v>
      </c>
      <c r="N7" s="146"/>
      <c r="O7" s="146" t="s">
        <v>34</v>
      </c>
      <c r="P7" s="146"/>
    </row>
    <row r="8" spans="1:22" ht="12.75" customHeight="1">
      <c r="A8" s="177" t="s">
        <v>0</v>
      </c>
      <c r="B8" s="177"/>
      <c r="C8" s="177"/>
      <c r="D8" s="15">
        <v>929865</v>
      </c>
      <c r="E8" s="15" t="s">
        <v>137</v>
      </c>
      <c r="F8" s="15">
        <v>451495</v>
      </c>
      <c r="G8" s="15" t="s">
        <v>137</v>
      </c>
      <c r="H8" s="15">
        <v>478370</v>
      </c>
      <c r="I8" s="19" t="s">
        <v>137</v>
      </c>
      <c r="J8" s="15"/>
      <c r="K8" s="74">
        <f>SUM(K9:K13)</f>
        <v>100</v>
      </c>
      <c r="L8" s="75"/>
      <c r="M8" s="74">
        <f>SUM(M9:M13)</f>
        <v>99.999999999999986</v>
      </c>
      <c r="N8" s="75"/>
      <c r="O8" s="74">
        <f>SUM(O9:O13)</f>
        <v>100</v>
      </c>
      <c r="P8" s="19" t="s">
        <v>111</v>
      </c>
    </row>
    <row r="9" spans="1:22" ht="12.75" customHeight="1">
      <c r="A9" s="22"/>
      <c r="B9" s="22" t="s">
        <v>40</v>
      </c>
      <c r="C9" s="22"/>
      <c r="D9" s="14">
        <v>64028</v>
      </c>
      <c r="E9" s="14" t="s">
        <v>137</v>
      </c>
      <c r="F9" s="14">
        <v>29333</v>
      </c>
      <c r="G9" s="14" t="s">
        <v>137</v>
      </c>
      <c r="H9" s="14">
        <v>34695</v>
      </c>
      <c r="I9" s="19" t="s">
        <v>137</v>
      </c>
      <c r="J9" s="15"/>
      <c r="K9" s="71">
        <f>D9/SUM($D$9:$D$13)*100</f>
        <v>6.8871453864472922</v>
      </c>
      <c r="L9" s="75"/>
      <c r="M9" s="71">
        <f>F9/SUM($F$9:$F$13)*100</f>
        <v>6.4968604303480655</v>
      </c>
      <c r="N9" s="75"/>
      <c r="O9" s="71">
        <f>H9/SUM($H$9:$H$13)*100</f>
        <v>7.2556511264610117</v>
      </c>
      <c r="P9" s="19" t="s">
        <v>111</v>
      </c>
      <c r="R9" s="135"/>
      <c r="S9" s="135"/>
      <c r="T9" s="135"/>
      <c r="U9" s="135"/>
      <c r="V9" s="135"/>
    </row>
    <row r="10" spans="1:22">
      <c r="A10" s="22"/>
      <c r="B10" s="22" t="s">
        <v>37</v>
      </c>
      <c r="C10" s="22"/>
      <c r="D10" s="14">
        <v>145621</v>
      </c>
      <c r="E10" s="14" t="s">
        <v>137</v>
      </c>
      <c r="F10" s="14">
        <v>75398</v>
      </c>
      <c r="G10" s="14" t="s">
        <v>137</v>
      </c>
      <c r="H10" s="14">
        <v>70223</v>
      </c>
      <c r="I10" s="19" t="s">
        <v>137</v>
      </c>
      <c r="J10" s="15"/>
      <c r="K10" s="71">
        <f t="shared" ref="K10:K13" si="0">D10/SUM($D$9:$D$13)*100</f>
        <v>15.663662746296014</v>
      </c>
      <c r="L10" s="75"/>
      <c r="M10" s="71">
        <f t="shared" ref="M10:M13" si="1">F10/SUM($F$9:$F$13)*100</f>
        <v>16.699631225151997</v>
      </c>
      <c r="N10" s="75"/>
      <c r="O10" s="71">
        <f t="shared" ref="O10:O13" si="2">H10/SUM($H$9:$H$13)*100</f>
        <v>14.685504800503576</v>
      </c>
      <c r="P10" s="19" t="s">
        <v>111</v>
      </c>
      <c r="R10" s="135"/>
      <c r="S10" s="135"/>
      <c r="T10" s="135"/>
      <c r="U10" s="135"/>
      <c r="V10" s="135"/>
    </row>
    <row r="11" spans="1:22">
      <c r="A11" s="22"/>
      <c r="B11" s="22" t="s">
        <v>38</v>
      </c>
      <c r="C11" s="22"/>
      <c r="D11" s="14">
        <v>159613</v>
      </c>
      <c r="E11" s="14" t="s">
        <v>137</v>
      </c>
      <c r="F11" s="14">
        <v>87970</v>
      </c>
      <c r="G11" s="14" t="s">
        <v>137</v>
      </c>
      <c r="H11" s="14">
        <v>71643</v>
      </c>
      <c r="I11" s="19" t="s">
        <v>137</v>
      </c>
      <c r="J11" s="15"/>
      <c r="K11" s="71">
        <f t="shared" si="0"/>
        <v>17.168706449787773</v>
      </c>
      <c r="L11" s="75"/>
      <c r="M11" s="71">
        <f t="shared" si="1"/>
        <v>19.48415818558345</v>
      </c>
      <c r="N11" s="75"/>
      <c r="O11" s="71">
        <f t="shared" si="2"/>
        <v>14.982464725552566</v>
      </c>
      <c r="P11" s="19" t="s">
        <v>111</v>
      </c>
      <c r="R11" s="135"/>
      <c r="S11" s="135"/>
      <c r="T11" s="135"/>
      <c r="U11" s="135"/>
      <c r="V11" s="135"/>
    </row>
    <row r="12" spans="1:22">
      <c r="A12" s="22"/>
      <c r="B12" s="22" t="s">
        <v>39</v>
      </c>
      <c r="C12" s="22"/>
      <c r="D12" s="14">
        <v>195048</v>
      </c>
      <c r="E12" s="14" t="s">
        <v>137</v>
      </c>
      <c r="F12" s="14">
        <v>96995</v>
      </c>
      <c r="G12" s="14" t="s">
        <v>137</v>
      </c>
      <c r="H12" s="14">
        <v>98053</v>
      </c>
      <c r="I12" s="19" t="s">
        <v>137</v>
      </c>
      <c r="J12" s="15"/>
      <c r="K12" s="71">
        <f t="shared" si="0"/>
        <v>20.980257595673322</v>
      </c>
      <c r="L12" s="75"/>
      <c r="M12" s="71">
        <f t="shared" si="1"/>
        <v>21.483072902246981</v>
      </c>
      <c r="N12" s="75"/>
      <c r="O12" s="71">
        <f t="shared" si="2"/>
        <v>20.505501078048177</v>
      </c>
      <c r="P12" s="19" t="s">
        <v>111</v>
      </c>
      <c r="R12" s="135"/>
      <c r="S12" s="135"/>
      <c r="T12" s="135"/>
      <c r="U12" s="135"/>
      <c r="V12" s="135"/>
    </row>
    <row r="13" spans="1:22">
      <c r="A13" s="22"/>
      <c r="B13" s="22" t="s">
        <v>45</v>
      </c>
      <c r="C13" s="22"/>
      <c r="D13" s="14">
        <v>365364</v>
      </c>
      <c r="E13" s="14" t="s">
        <v>137</v>
      </c>
      <c r="F13" s="14">
        <v>161799</v>
      </c>
      <c r="G13" s="14" t="s">
        <v>137</v>
      </c>
      <c r="H13" s="14">
        <v>203565</v>
      </c>
      <c r="I13" s="19" t="s">
        <v>137</v>
      </c>
      <c r="J13" s="15"/>
      <c r="K13" s="71">
        <f t="shared" si="0"/>
        <v>39.300227821795595</v>
      </c>
      <c r="L13" s="75"/>
      <c r="M13" s="71">
        <f t="shared" si="1"/>
        <v>35.836277256669504</v>
      </c>
      <c r="N13" s="75"/>
      <c r="O13" s="71">
        <f t="shared" si="2"/>
        <v>42.570878269434672</v>
      </c>
      <c r="P13" s="19" t="s">
        <v>111</v>
      </c>
      <c r="R13" s="135"/>
      <c r="S13" s="135"/>
      <c r="T13" s="135"/>
      <c r="U13" s="135"/>
      <c r="V13" s="135"/>
    </row>
    <row r="14" spans="1:22">
      <c r="A14" s="22"/>
      <c r="B14" s="97" t="s">
        <v>29</v>
      </c>
      <c r="C14" s="22"/>
      <c r="D14" s="14">
        <v>191</v>
      </c>
      <c r="E14" s="130" t="s">
        <v>41</v>
      </c>
      <c r="F14" s="14">
        <v>0</v>
      </c>
      <c r="G14" s="14" t="s">
        <v>41</v>
      </c>
      <c r="H14" s="14">
        <v>191</v>
      </c>
      <c r="I14" s="19" t="s">
        <v>41</v>
      </c>
      <c r="J14" s="15"/>
      <c r="K14" s="71" t="s">
        <v>115</v>
      </c>
      <c r="L14" s="75"/>
      <c r="M14" s="71" t="s">
        <v>115</v>
      </c>
      <c r="N14" s="75"/>
      <c r="O14" s="71" t="s">
        <v>115</v>
      </c>
      <c r="P14" s="19"/>
      <c r="R14" s="135"/>
      <c r="S14" s="135"/>
      <c r="T14" s="135"/>
      <c r="U14" s="135"/>
      <c r="V14" s="135"/>
    </row>
    <row r="15" spans="1:22">
      <c r="A15" s="22"/>
      <c r="B15" s="22"/>
      <c r="C15" s="22"/>
      <c r="D15" s="14"/>
      <c r="E15" s="14"/>
      <c r="F15" s="14"/>
      <c r="G15" s="14"/>
      <c r="H15" s="14"/>
      <c r="I15" s="19"/>
      <c r="J15" s="15"/>
      <c r="K15" s="71"/>
      <c r="L15" s="75"/>
      <c r="M15" s="71"/>
      <c r="N15" s="75"/>
      <c r="O15" s="71"/>
      <c r="P15" s="19"/>
      <c r="R15" s="135"/>
      <c r="S15" s="135"/>
      <c r="T15" s="135"/>
      <c r="U15" s="135"/>
      <c r="V15" s="135"/>
    </row>
    <row r="16" spans="1:22">
      <c r="A16" s="177" t="s">
        <v>102</v>
      </c>
      <c r="B16" s="178"/>
      <c r="C16" s="178"/>
      <c r="D16" s="15">
        <v>433336</v>
      </c>
      <c r="E16" s="15" t="s">
        <v>137</v>
      </c>
      <c r="F16" s="15">
        <v>195135</v>
      </c>
      <c r="G16" s="15" t="s">
        <v>137</v>
      </c>
      <c r="H16" s="15">
        <v>238201</v>
      </c>
      <c r="I16" s="19" t="s">
        <v>137</v>
      </c>
      <c r="J16" s="15"/>
      <c r="K16" s="74">
        <f>SUM(K17:K21)</f>
        <v>100</v>
      </c>
      <c r="L16" s="75"/>
      <c r="M16" s="74">
        <f>SUM(M17:M21)</f>
        <v>100</v>
      </c>
      <c r="N16" s="75"/>
      <c r="O16" s="74">
        <f>SUM(O17:O21)</f>
        <v>100</v>
      </c>
      <c r="P16" s="19" t="s">
        <v>111</v>
      </c>
      <c r="R16" s="135"/>
      <c r="S16" s="135"/>
      <c r="T16" s="135"/>
      <c r="U16" s="135"/>
      <c r="V16" s="135"/>
    </row>
    <row r="17" spans="1:22">
      <c r="A17" s="22"/>
      <c r="B17" s="22" t="s">
        <v>40</v>
      </c>
      <c r="C17" s="22"/>
      <c r="D17" s="14">
        <v>51704</v>
      </c>
      <c r="E17" s="14" t="s">
        <v>137</v>
      </c>
      <c r="F17" s="14">
        <v>23222</v>
      </c>
      <c r="G17" s="14" t="s">
        <v>137</v>
      </c>
      <c r="H17" s="14">
        <v>28482</v>
      </c>
      <c r="I17" s="19" t="s">
        <v>137</v>
      </c>
      <c r="J17" s="15"/>
      <c r="K17" s="71">
        <f>D17/(D$16)*100</f>
        <v>11.931618882345338</v>
      </c>
      <c r="L17" s="75"/>
      <c r="M17" s="71">
        <f>F17/(F$16)*100</f>
        <v>11.900479155456479</v>
      </c>
      <c r="N17" s="75"/>
      <c r="O17" s="71">
        <f>H17/(H$16)*100</f>
        <v>11.957128643456578</v>
      </c>
      <c r="P17" s="19" t="s">
        <v>111</v>
      </c>
      <c r="R17" s="135"/>
      <c r="S17" s="135"/>
      <c r="T17" s="135"/>
      <c r="U17" s="135"/>
      <c r="V17" s="135"/>
    </row>
    <row r="18" spans="1:22">
      <c r="A18" s="22"/>
      <c r="B18" s="22" t="s">
        <v>37</v>
      </c>
      <c r="C18" s="22"/>
      <c r="D18" s="14">
        <v>90932</v>
      </c>
      <c r="E18" s="14" t="s">
        <v>137</v>
      </c>
      <c r="F18" s="14">
        <v>47519</v>
      </c>
      <c r="G18" s="14" t="s">
        <v>137</v>
      </c>
      <c r="H18" s="14">
        <v>43413</v>
      </c>
      <c r="I18" s="19" t="s">
        <v>137</v>
      </c>
      <c r="J18" s="15"/>
      <c r="K18" s="71">
        <f t="shared" ref="K18:O21" si="3">D18/(D$16)*100</f>
        <v>20.984178558901174</v>
      </c>
      <c r="L18" s="75"/>
      <c r="M18" s="71">
        <f t="shared" si="3"/>
        <v>24.351858969431419</v>
      </c>
      <c r="N18" s="75"/>
      <c r="O18" s="71">
        <f t="shared" si="3"/>
        <v>18.225364293180967</v>
      </c>
      <c r="P18" s="19" t="s">
        <v>111</v>
      </c>
      <c r="R18" s="135"/>
      <c r="S18" s="135"/>
      <c r="T18" s="135"/>
      <c r="U18" s="135"/>
      <c r="V18" s="135"/>
    </row>
    <row r="19" spans="1:22">
      <c r="A19" s="22"/>
      <c r="B19" s="22" t="s">
        <v>38</v>
      </c>
      <c r="C19" s="22"/>
      <c r="D19" s="14">
        <v>63520</v>
      </c>
      <c r="E19" s="14" t="s">
        <v>137</v>
      </c>
      <c r="F19" s="14">
        <v>36413</v>
      </c>
      <c r="G19" s="14" t="s">
        <v>137</v>
      </c>
      <c r="H19" s="14">
        <v>27107</v>
      </c>
      <c r="I19" s="19" t="s">
        <v>137</v>
      </c>
      <c r="J19" s="15"/>
      <c r="K19" s="71">
        <f t="shared" si="3"/>
        <v>14.658371333099488</v>
      </c>
      <c r="L19" s="75"/>
      <c r="M19" s="71">
        <f t="shared" si="3"/>
        <v>18.660414584774642</v>
      </c>
      <c r="N19" s="75"/>
      <c r="O19" s="71">
        <f t="shared" si="3"/>
        <v>11.379885055058542</v>
      </c>
      <c r="P19" s="19" t="s">
        <v>111</v>
      </c>
      <c r="R19" s="135"/>
      <c r="S19" s="135"/>
      <c r="T19" s="135"/>
      <c r="U19" s="135"/>
      <c r="V19" s="135"/>
    </row>
    <row r="20" spans="1:22">
      <c r="A20" s="22"/>
      <c r="B20" s="22" t="s">
        <v>39</v>
      </c>
      <c r="C20" s="22"/>
      <c r="D20" s="14">
        <v>52915</v>
      </c>
      <c r="E20" s="14" t="s">
        <v>137</v>
      </c>
      <c r="F20" s="14">
        <v>21761</v>
      </c>
      <c r="G20" s="14" t="s">
        <v>137</v>
      </c>
      <c r="H20" s="14">
        <v>31154</v>
      </c>
      <c r="I20" s="19" t="s">
        <v>137</v>
      </c>
      <c r="J20" s="15"/>
      <c r="K20" s="71">
        <f t="shared" si="3"/>
        <v>12.211078701054147</v>
      </c>
      <c r="L20" s="75"/>
      <c r="M20" s="71">
        <f t="shared" si="3"/>
        <v>11.151766725600226</v>
      </c>
      <c r="N20" s="75"/>
      <c r="O20" s="71">
        <f t="shared" si="3"/>
        <v>13.078870365783517</v>
      </c>
      <c r="P20" s="19" t="s">
        <v>111</v>
      </c>
    </row>
    <row r="21" spans="1:22">
      <c r="A21" s="22"/>
      <c r="B21" s="22" t="s">
        <v>45</v>
      </c>
      <c r="C21" s="22"/>
      <c r="D21" s="14">
        <v>174265</v>
      </c>
      <c r="E21" s="14" t="s">
        <v>137</v>
      </c>
      <c r="F21" s="14">
        <v>66220</v>
      </c>
      <c r="G21" s="14" t="s">
        <v>137</v>
      </c>
      <c r="H21" s="14">
        <v>108045</v>
      </c>
      <c r="I21" s="19" t="s">
        <v>137</v>
      </c>
      <c r="J21" s="15"/>
      <c r="K21" s="71">
        <f t="shared" si="3"/>
        <v>40.214752524599852</v>
      </c>
      <c r="L21" s="75"/>
      <c r="M21" s="71">
        <f t="shared" si="3"/>
        <v>33.935480564737233</v>
      </c>
      <c r="N21" s="75"/>
      <c r="O21" s="71">
        <f t="shared" si="3"/>
        <v>45.358751642520396</v>
      </c>
      <c r="P21" s="19" t="s">
        <v>111</v>
      </c>
    </row>
    <row r="22" spans="1:22">
      <c r="A22" s="22"/>
      <c r="B22" s="97" t="s">
        <v>29</v>
      </c>
      <c r="C22" s="22"/>
      <c r="D22" s="14">
        <v>0</v>
      </c>
      <c r="E22" s="130"/>
      <c r="F22" s="14">
        <v>0</v>
      </c>
      <c r="G22" s="14"/>
      <c r="H22" s="14">
        <v>0</v>
      </c>
      <c r="I22" s="19"/>
      <c r="J22" s="15"/>
      <c r="K22" s="71" t="s">
        <v>115</v>
      </c>
      <c r="L22" s="75"/>
      <c r="M22" s="71" t="s">
        <v>115</v>
      </c>
      <c r="N22" s="75"/>
      <c r="O22" s="71" t="s">
        <v>115</v>
      </c>
      <c r="P22" s="19"/>
    </row>
    <row r="23" spans="1:22">
      <c r="A23" s="22"/>
      <c r="B23" s="22"/>
      <c r="C23" s="22"/>
      <c r="D23" s="14"/>
      <c r="E23" s="14"/>
      <c r="F23" s="14"/>
      <c r="G23" s="14"/>
      <c r="H23" s="14"/>
      <c r="I23" s="19"/>
      <c r="J23" s="15"/>
      <c r="K23" s="71"/>
      <c r="L23" s="75"/>
      <c r="M23" s="71"/>
      <c r="N23" s="75"/>
      <c r="O23" s="71"/>
      <c r="P23" s="19"/>
    </row>
    <row r="24" spans="1:22">
      <c r="A24" s="177" t="s">
        <v>103</v>
      </c>
      <c r="B24" s="178"/>
      <c r="C24" s="178"/>
      <c r="D24" s="15">
        <v>496529</v>
      </c>
      <c r="E24" s="15" t="s">
        <v>137</v>
      </c>
      <c r="F24" s="15">
        <v>256360</v>
      </c>
      <c r="G24" s="15" t="s">
        <v>137</v>
      </c>
      <c r="H24" s="15">
        <v>240169</v>
      </c>
      <c r="I24" s="19" t="s">
        <v>137</v>
      </c>
      <c r="J24" s="15"/>
      <c r="K24" s="74">
        <f>SUM(K25:K31)</f>
        <v>100</v>
      </c>
      <c r="L24" s="75"/>
      <c r="M24" s="74">
        <f>SUM(M25:M31)</f>
        <v>100</v>
      </c>
      <c r="N24" s="75"/>
      <c r="O24" s="74">
        <f>SUM(O25:O31)</f>
        <v>100</v>
      </c>
      <c r="P24" s="19" t="s">
        <v>111</v>
      </c>
    </row>
    <row r="25" spans="1:22">
      <c r="A25" s="22"/>
      <c r="B25" s="22" t="s">
        <v>40</v>
      </c>
      <c r="C25" s="22"/>
      <c r="D25" s="14">
        <v>12324</v>
      </c>
      <c r="E25" s="14" t="s">
        <v>137</v>
      </c>
      <c r="F25" s="14">
        <v>6111</v>
      </c>
      <c r="G25" s="14" t="s">
        <v>137</v>
      </c>
      <c r="H25" s="14">
        <v>6213</v>
      </c>
      <c r="I25" s="19" t="s">
        <v>137</v>
      </c>
      <c r="J25" s="15"/>
      <c r="K25" s="71">
        <f>D25/SUM($D$25:$D$29)*100</f>
        <v>2.4829853849594428</v>
      </c>
      <c r="L25" s="75"/>
      <c r="M25" s="71">
        <f>F25/SUM($F$25:$F$29)*100</f>
        <v>2.3837572164144172</v>
      </c>
      <c r="N25" s="75"/>
      <c r="O25" s="71">
        <f>H25/SUM($H$25:$H$29)*100</f>
        <v>2.5889873238380186</v>
      </c>
      <c r="P25" s="19" t="s">
        <v>111</v>
      </c>
    </row>
    <row r="26" spans="1:22">
      <c r="A26" s="22"/>
      <c r="B26" s="22" t="s">
        <v>37</v>
      </c>
      <c r="C26" s="22"/>
      <c r="D26" s="14">
        <v>54689</v>
      </c>
      <c r="E26" s="14" t="s">
        <v>137</v>
      </c>
      <c r="F26" s="14">
        <v>27879</v>
      </c>
      <c r="G26" s="14" t="s">
        <v>137</v>
      </c>
      <c r="H26" s="14">
        <v>26810</v>
      </c>
      <c r="I26" s="19" t="s">
        <v>137</v>
      </c>
      <c r="J26" s="15"/>
      <c r="K26" s="71">
        <f t="shared" ref="K26:K29" si="4">D26/SUM($D$25:$D$29)*100</f>
        <v>11.018499490266713</v>
      </c>
      <c r="L26" s="75"/>
      <c r="M26" s="71">
        <f t="shared" ref="M26:M29" si="5">F26/SUM($F$25:$F$29)*100</f>
        <v>10.874941488531752</v>
      </c>
      <c r="N26" s="75"/>
      <c r="O26" s="71">
        <f t="shared" ref="O26:O29" si="6">H26/SUM($H$25:$H$29)*100</f>
        <v>11.171857420263525</v>
      </c>
      <c r="P26" s="19" t="s">
        <v>111</v>
      </c>
    </row>
    <row r="27" spans="1:22">
      <c r="A27" s="98"/>
      <c r="B27" s="98" t="s">
        <v>38</v>
      </c>
      <c r="C27" s="98"/>
      <c r="D27" s="131">
        <v>96093</v>
      </c>
      <c r="E27" s="131" t="s">
        <v>137</v>
      </c>
      <c r="F27" s="131">
        <v>51557</v>
      </c>
      <c r="G27" s="131" t="s">
        <v>137</v>
      </c>
      <c r="H27" s="131">
        <v>44536</v>
      </c>
      <c r="I27" s="64" t="s">
        <v>137</v>
      </c>
      <c r="J27" s="65"/>
      <c r="K27" s="71">
        <f t="shared" si="4"/>
        <v>19.360395536912346</v>
      </c>
      <c r="L27" s="77"/>
      <c r="M27" s="71">
        <f t="shared" si="5"/>
        <v>20.111171789670777</v>
      </c>
      <c r="N27" s="77"/>
      <c r="O27" s="71">
        <f t="shared" si="6"/>
        <v>18.558367850386283</v>
      </c>
      <c r="P27" s="64" t="s">
        <v>111</v>
      </c>
    </row>
    <row r="28" spans="1:22">
      <c r="A28" s="98"/>
      <c r="B28" s="98" t="s">
        <v>39</v>
      </c>
      <c r="C28" s="98"/>
      <c r="D28" s="131">
        <v>142133</v>
      </c>
      <c r="E28" s="131" t="s">
        <v>137</v>
      </c>
      <c r="F28" s="131">
        <v>75234</v>
      </c>
      <c r="G28" s="131" t="s">
        <v>137</v>
      </c>
      <c r="H28" s="131">
        <v>66899</v>
      </c>
      <c r="I28" s="64" t="s">
        <v>137</v>
      </c>
      <c r="J28" s="65"/>
      <c r="K28" s="71">
        <f t="shared" si="4"/>
        <v>28.63633249922432</v>
      </c>
      <c r="L28" s="77"/>
      <c r="M28" s="71">
        <f t="shared" si="5"/>
        <v>29.34701201435481</v>
      </c>
      <c r="N28" s="77"/>
      <c r="O28" s="71">
        <f t="shared" si="6"/>
        <v>27.877138737717623</v>
      </c>
      <c r="P28" s="64" t="s">
        <v>111</v>
      </c>
    </row>
    <row r="29" spans="1:22">
      <c r="A29" s="98"/>
      <c r="B29" s="98" t="s">
        <v>45</v>
      </c>
      <c r="C29" s="98"/>
      <c r="D29" s="131">
        <v>191099</v>
      </c>
      <c r="E29" s="131" t="s">
        <v>137</v>
      </c>
      <c r="F29" s="131">
        <v>95579</v>
      </c>
      <c r="G29" s="131" t="s">
        <v>137</v>
      </c>
      <c r="H29" s="131">
        <v>95520</v>
      </c>
      <c r="I29" s="64" t="s">
        <v>137</v>
      </c>
      <c r="J29" s="65"/>
      <c r="K29" s="71">
        <f t="shared" si="4"/>
        <v>38.50178708863718</v>
      </c>
      <c r="L29" s="77"/>
      <c r="M29" s="71">
        <f t="shared" si="5"/>
        <v>37.283117491028236</v>
      </c>
      <c r="N29" s="77"/>
      <c r="O29" s="71">
        <f t="shared" si="6"/>
        <v>39.803648667794548</v>
      </c>
      <c r="P29" s="64"/>
    </row>
    <row r="30" spans="1:22">
      <c r="A30" s="98"/>
      <c r="B30" s="97" t="s">
        <v>29</v>
      </c>
      <c r="C30" s="98"/>
      <c r="D30" s="131">
        <v>191</v>
      </c>
      <c r="E30" s="131" t="s">
        <v>41</v>
      </c>
      <c r="F30" s="131">
        <v>0</v>
      </c>
      <c r="G30" s="131" t="s">
        <v>41</v>
      </c>
      <c r="H30" s="131">
        <v>191</v>
      </c>
      <c r="I30" s="64" t="s">
        <v>41</v>
      </c>
      <c r="J30" s="65"/>
      <c r="K30" s="76" t="s">
        <v>115</v>
      </c>
      <c r="L30" s="77"/>
      <c r="M30" s="76" t="s">
        <v>115</v>
      </c>
      <c r="N30" s="77"/>
      <c r="O30" s="76" t="s">
        <v>115</v>
      </c>
      <c r="P30" s="64"/>
    </row>
    <row r="31" spans="1:22" ht="13.5" thickBot="1">
      <c r="A31" s="89"/>
      <c r="B31" s="100"/>
      <c r="C31" s="89"/>
      <c r="D31" s="132"/>
      <c r="E31" s="132"/>
      <c r="F31" s="132"/>
      <c r="G31" s="132"/>
      <c r="H31" s="132"/>
      <c r="I31" s="40"/>
      <c r="J31" s="37"/>
      <c r="K31" s="72"/>
      <c r="L31" s="73"/>
      <c r="M31" s="72"/>
      <c r="N31" s="73"/>
      <c r="O31" s="72"/>
      <c r="P31" s="40" t="s">
        <v>111</v>
      </c>
    </row>
    <row r="32" spans="1:22" s="4" customFormat="1" ht="6" customHeight="1">
      <c r="A32" s="29"/>
      <c r="B32" s="29"/>
      <c r="C32" s="29"/>
      <c r="D32" s="29"/>
      <c r="E32" s="29"/>
      <c r="F32" s="29"/>
      <c r="G32" s="29"/>
      <c r="H32" s="29"/>
      <c r="I32" s="29"/>
    </row>
    <row r="33" spans="1:16" s="4" customFormat="1" ht="11.25">
      <c r="A33" s="92" t="s">
        <v>36</v>
      </c>
      <c r="B33" s="119"/>
      <c r="C33" s="140"/>
      <c r="D33" s="140"/>
      <c r="E33" s="140"/>
      <c r="F33" s="140"/>
      <c r="G33" s="140"/>
      <c r="H33" s="140"/>
      <c r="I33" s="140"/>
      <c r="J33" s="140"/>
      <c r="K33" s="140"/>
      <c r="L33" s="140"/>
      <c r="M33" s="140"/>
      <c r="N33" s="140"/>
      <c r="O33" s="140"/>
      <c r="P33" s="140"/>
    </row>
    <row r="34" spans="1:16" s="4" customFormat="1" ht="11.25">
      <c r="A34" s="92"/>
      <c r="B34" s="119"/>
      <c r="C34" s="140"/>
      <c r="D34" s="140"/>
      <c r="E34" s="140"/>
      <c r="F34" s="140"/>
      <c r="G34" s="140"/>
      <c r="H34" s="140"/>
      <c r="I34" s="140"/>
      <c r="J34" s="140"/>
      <c r="K34" s="140"/>
      <c r="L34" s="140"/>
      <c r="M34" s="140"/>
      <c r="N34" s="140"/>
      <c r="O34" s="140"/>
      <c r="P34" s="140"/>
    </row>
    <row r="35" spans="1:16" s="4" customFormat="1" ht="11.25">
      <c r="B35" s="31" t="s">
        <v>41</v>
      </c>
      <c r="C35" s="30" t="s">
        <v>104</v>
      </c>
      <c r="D35" s="30"/>
      <c r="E35" s="30"/>
      <c r="F35" s="30"/>
      <c r="G35" s="30"/>
      <c r="H35" s="30"/>
      <c r="I35" s="30"/>
      <c r="J35" s="51"/>
      <c r="K35" s="51"/>
      <c r="L35" s="51"/>
      <c r="M35" s="51"/>
      <c r="N35" s="51"/>
      <c r="O35" s="51"/>
    </row>
    <row r="36" spans="1:16" s="4" customFormat="1" ht="11.25">
      <c r="A36" s="92"/>
      <c r="B36" s="94">
        <v>0</v>
      </c>
      <c r="C36" s="171" t="s">
        <v>35</v>
      </c>
      <c r="D36" s="171"/>
      <c r="E36" s="171"/>
      <c r="F36" s="171"/>
      <c r="G36" s="171"/>
      <c r="H36" s="171"/>
      <c r="I36" s="171"/>
      <c r="J36" s="51"/>
      <c r="K36" s="51"/>
      <c r="L36" s="51"/>
      <c r="M36" s="51"/>
      <c r="N36" s="51"/>
      <c r="O36" s="51"/>
    </row>
    <row r="37" spans="1:16" s="4" customFormat="1">
      <c r="A37" s="92"/>
      <c r="B37" s="31" t="s">
        <v>115</v>
      </c>
      <c r="C37" s="30" t="s">
        <v>116</v>
      </c>
      <c r="D37" s="22"/>
      <c r="E37" s="22"/>
      <c r="F37" s="101"/>
      <c r="G37" s="101"/>
      <c r="H37" s="22"/>
      <c r="I37" s="22"/>
      <c r="J37" s="51"/>
      <c r="K37" s="51"/>
      <c r="L37" s="51"/>
      <c r="M37" s="51"/>
      <c r="N37" s="51"/>
      <c r="O37" s="51"/>
    </row>
    <row r="39" spans="1:16">
      <c r="A39" s="134" t="s">
        <v>152</v>
      </c>
      <c r="B39" s="34"/>
      <c r="C39" s="133"/>
      <c r="D39" s="97"/>
      <c r="E39" s="97"/>
      <c r="F39" s="97"/>
      <c r="G39" s="97"/>
      <c r="H39" s="97"/>
      <c r="I39" s="97"/>
      <c r="J39" s="97"/>
      <c r="K39" s="97"/>
      <c r="L39" s="97"/>
      <c r="M39" s="97"/>
      <c r="N39" s="97"/>
      <c r="O39" s="22"/>
      <c r="P39" s="22"/>
    </row>
    <row r="40" spans="1:16">
      <c r="A40" s="34"/>
      <c r="B40" s="151" t="s">
        <v>153</v>
      </c>
      <c r="C40" s="151"/>
      <c r="D40" s="151"/>
      <c r="E40" s="151"/>
      <c r="F40" s="151"/>
      <c r="G40" s="151"/>
      <c r="H40" s="151"/>
      <c r="I40" s="151"/>
      <c r="J40" s="151"/>
      <c r="K40" s="151"/>
      <c r="L40" s="151"/>
      <c r="M40" s="151"/>
      <c r="N40" s="151"/>
      <c r="O40" s="151"/>
      <c r="P40" s="151"/>
    </row>
    <row r="41" spans="1:16" ht="23.25" customHeight="1">
      <c r="A41" s="34"/>
      <c r="B41" s="151"/>
      <c r="C41" s="151"/>
      <c r="D41" s="151"/>
      <c r="E41" s="151"/>
      <c r="F41" s="151"/>
      <c r="G41" s="151"/>
      <c r="H41" s="151"/>
      <c r="I41" s="151"/>
      <c r="J41" s="151"/>
      <c r="K41" s="151"/>
      <c r="L41" s="151"/>
      <c r="M41" s="151"/>
      <c r="N41" s="151"/>
      <c r="O41" s="151"/>
      <c r="P41" s="151"/>
    </row>
    <row r="42" spans="1:16">
      <c r="A42" s="34"/>
      <c r="B42" s="151"/>
      <c r="C42" s="151"/>
      <c r="D42" s="151"/>
      <c r="E42" s="151"/>
      <c r="F42" s="151"/>
      <c r="G42" s="151"/>
      <c r="H42" s="151"/>
      <c r="I42" s="151"/>
      <c r="J42" s="151"/>
      <c r="K42" s="151"/>
      <c r="L42" s="151"/>
      <c r="M42" s="151"/>
      <c r="N42" s="151"/>
      <c r="O42" s="151"/>
      <c r="P42" s="151"/>
    </row>
  </sheetData>
  <mergeCells count="19">
    <mergeCell ref="B40:P42"/>
    <mergeCell ref="C36:I36"/>
    <mergeCell ref="D5:I5"/>
    <mergeCell ref="A2:P2"/>
    <mergeCell ref="H7:I7"/>
    <mergeCell ref="K6:L7"/>
    <mergeCell ref="M6:P6"/>
    <mergeCell ref="A8:C8"/>
    <mergeCell ref="A16:C16"/>
    <mergeCell ref="A24:C24"/>
    <mergeCell ref="M7:N7"/>
    <mergeCell ref="O7:P7"/>
    <mergeCell ref="C33:P34"/>
    <mergeCell ref="A1:P1"/>
    <mergeCell ref="K5:P5"/>
    <mergeCell ref="A3:P3"/>
    <mergeCell ref="A6:C7"/>
    <mergeCell ref="D6:D7"/>
    <mergeCell ref="F6:I6"/>
  </mergeCells>
  <phoneticPr fontId="0" type="noConversion"/>
  <hyperlinks>
    <hyperlink ref="Q1" location="Índice!A1" display="Ir a Índice" xr:uid="{00000000-0004-0000-0400-000000000000}"/>
  </hyperlinks>
  <printOptions horizontalCentered="1"/>
  <pageMargins left="0.78740157480314965" right="0.78740157480314965" top="0.78740157480314965" bottom="0.78740157480314965" header="0.39370078740157483" footer="0.39370078740157483"/>
  <pageSetup paperSize="9" scale="8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V44"/>
  <sheetViews>
    <sheetView showGridLines="0" zoomScaleNormal="100" workbookViewId="0">
      <selection sqref="A1:P1"/>
    </sheetView>
  </sheetViews>
  <sheetFormatPr defaultColWidth="11.42578125" defaultRowHeight="12.75"/>
  <cols>
    <col min="1" max="1" width="5.7109375" style="22" customWidth="1"/>
    <col min="2" max="2" width="7.7109375" style="22" customWidth="1"/>
    <col min="3" max="3" width="30.7109375" style="22" customWidth="1"/>
    <col min="4" max="4" width="10.28515625" style="22" bestFit="1" customWidth="1"/>
    <col min="5" max="5" width="3.7109375" style="22" customWidth="1"/>
    <col min="6" max="6" width="10.140625" style="22" bestFit="1" customWidth="1"/>
    <col min="7" max="7" width="3.7109375" style="22" customWidth="1"/>
    <col min="8" max="8" width="10.140625" style="22" bestFit="1" customWidth="1"/>
    <col min="9" max="9" width="1.7109375" style="22" bestFit="1" customWidth="1"/>
    <col min="10" max="10" width="3.7109375" style="22" customWidth="1"/>
    <col min="11" max="11" width="7.42578125" style="22" bestFit="1" customWidth="1"/>
    <col min="12" max="12" width="1.5703125" style="22" bestFit="1" customWidth="1"/>
    <col min="13" max="13" width="7.42578125" style="22" bestFit="1" customWidth="1"/>
    <col min="14" max="14" width="1.5703125" style="22" bestFit="1" customWidth="1"/>
    <col min="15" max="15" width="7.42578125" style="22" bestFit="1" customWidth="1"/>
    <col min="16" max="16" width="1.5703125" style="22" bestFit="1" customWidth="1"/>
    <col min="17" max="16384" width="11.42578125" style="22"/>
  </cols>
  <sheetData>
    <row r="1" spans="1:22" s="23" customFormat="1" ht="15">
      <c r="A1" s="143" t="s">
        <v>125</v>
      </c>
      <c r="B1" s="143"/>
      <c r="C1" s="143"/>
      <c r="D1" s="143"/>
      <c r="E1" s="143"/>
      <c r="F1" s="143"/>
      <c r="G1" s="143"/>
      <c r="H1" s="143"/>
      <c r="I1" s="143"/>
      <c r="J1" s="143"/>
      <c r="K1" s="143"/>
      <c r="L1" s="143"/>
      <c r="M1" s="143"/>
      <c r="N1" s="143"/>
      <c r="O1" s="143"/>
      <c r="P1" s="143"/>
      <c r="Q1" s="67" t="s">
        <v>132</v>
      </c>
    </row>
    <row r="2" spans="1:22" s="23" customFormat="1" ht="15">
      <c r="A2" s="143" t="s">
        <v>150</v>
      </c>
      <c r="B2" s="143"/>
      <c r="C2" s="143"/>
      <c r="D2" s="143"/>
      <c r="E2" s="143"/>
      <c r="F2" s="143"/>
      <c r="G2" s="143"/>
      <c r="H2" s="143"/>
      <c r="I2" s="143"/>
      <c r="J2" s="143"/>
      <c r="K2" s="143"/>
      <c r="L2" s="143"/>
      <c r="M2" s="143"/>
      <c r="N2" s="143"/>
      <c r="O2" s="143"/>
      <c r="P2" s="143"/>
      <c r="Q2" s="16"/>
    </row>
    <row r="3" spans="1:22" s="23" customFormat="1" ht="15">
      <c r="A3" s="179" t="s">
        <v>147</v>
      </c>
      <c r="B3" s="179"/>
      <c r="C3" s="179"/>
      <c r="D3" s="179"/>
      <c r="E3" s="179"/>
      <c r="F3" s="179"/>
      <c r="G3" s="179"/>
      <c r="H3" s="179"/>
      <c r="I3" s="179"/>
      <c r="J3" s="179"/>
      <c r="K3" s="179"/>
      <c r="L3" s="179"/>
      <c r="M3" s="179"/>
      <c r="N3" s="179"/>
      <c r="O3" s="179"/>
      <c r="P3" s="179"/>
      <c r="Q3" s="16"/>
    </row>
    <row r="4" spans="1:22" s="25" customFormat="1" ht="15" thickBot="1">
      <c r="A4" s="10"/>
      <c r="B4" s="10"/>
      <c r="C4" s="120"/>
      <c r="D4" s="120"/>
      <c r="E4" s="120"/>
      <c r="F4" s="120"/>
      <c r="G4" s="120"/>
      <c r="H4" s="120"/>
      <c r="I4" s="120"/>
      <c r="J4" s="120"/>
      <c r="K4" s="10"/>
      <c r="L4" s="10"/>
      <c r="M4" s="10"/>
      <c r="N4" s="10"/>
      <c r="O4" s="10"/>
      <c r="P4" s="10"/>
      <c r="Q4" s="9"/>
    </row>
    <row r="5" spans="1:22" ht="13.5" customHeight="1">
      <c r="A5" s="1"/>
      <c r="B5" s="1"/>
      <c r="D5" s="150" t="s">
        <v>113</v>
      </c>
      <c r="E5" s="150"/>
      <c r="F5" s="150"/>
      <c r="G5" s="150"/>
      <c r="H5" s="150"/>
      <c r="I5" s="150"/>
      <c r="K5" s="144" t="s">
        <v>114</v>
      </c>
      <c r="L5" s="144"/>
      <c r="M5" s="144"/>
      <c r="N5" s="144"/>
      <c r="O5" s="144"/>
      <c r="P5" s="144"/>
      <c r="Q5" s="1"/>
    </row>
    <row r="6" spans="1:22" ht="12.75" customHeight="1">
      <c r="A6" s="152" t="s">
        <v>98</v>
      </c>
      <c r="B6" s="152"/>
      <c r="C6" s="152"/>
      <c r="D6" s="180" t="s">
        <v>0</v>
      </c>
      <c r="E6" s="126"/>
      <c r="F6" s="156" t="s">
        <v>32</v>
      </c>
      <c r="G6" s="156"/>
      <c r="H6" s="156"/>
      <c r="I6" s="156"/>
      <c r="J6" s="127"/>
      <c r="K6" s="176" t="s">
        <v>0</v>
      </c>
      <c r="L6" s="176"/>
      <c r="M6" s="146" t="s">
        <v>32</v>
      </c>
      <c r="N6" s="146"/>
      <c r="O6" s="146"/>
      <c r="P6" s="146"/>
      <c r="Q6" s="1"/>
    </row>
    <row r="7" spans="1:22">
      <c r="A7" s="153"/>
      <c r="B7" s="153"/>
      <c r="C7" s="153"/>
      <c r="D7" s="154"/>
      <c r="E7" s="123"/>
      <c r="F7" s="128" t="s">
        <v>33</v>
      </c>
      <c r="G7" s="128"/>
      <c r="H7" s="156" t="s">
        <v>34</v>
      </c>
      <c r="I7" s="156"/>
      <c r="J7" s="128"/>
      <c r="K7" s="148"/>
      <c r="L7" s="148"/>
      <c r="M7" s="146" t="s">
        <v>33</v>
      </c>
      <c r="N7" s="146"/>
      <c r="O7" s="146" t="s">
        <v>34</v>
      </c>
      <c r="P7" s="146"/>
      <c r="Q7" s="1"/>
    </row>
    <row r="8" spans="1:22" ht="12.75" customHeight="1">
      <c r="A8" s="181" t="s">
        <v>0</v>
      </c>
      <c r="B8" s="181"/>
      <c r="C8" s="181"/>
      <c r="D8" s="20">
        <v>929865</v>
      </c>
      <c r="E8" s="20" t="s">
        <v>137</v>
      </c>
      <c r="F8" s="20">
        <v>451495</v>
      </c>
      <c r="G8" s="20" t="s">
        <v>137</v>
      </c>
      <c r="H8" s="20">
        <v>478370</v>
      </c>
      <c r="I8" s="82"/>
      <c r="J8" s="20"/>
      <c r="K8" s="17">
        <f>SUM(K9:K14)</f>
        <v>100</v>
      </c>
      <c r="L8" s="19"/>
      <c r="M8" s="17">
        <f>SUM(M9:M14)</f>
        <v>100</v>
      </c>
      <c r="N8" s="19"/>
      <c r="O8" s="17">
        <f>SUM(O9:O14)</f>
        <v>100</v>
      </c>
      <c r="P8" s="19" t="s">
        <v>111</v>
      </c>
      <c r="Q8" s="1"/>
      <c r="R8" s="20"/>
      <c r="S8" s="82"/>
    </row>
    <row r="9" spans="1:22" ht="12.75" customHeight="1">
      <c r="A9" s="54"/>
      <c r="B9" s="62" t="s">
        <v>99</v>
      </c>
      <c r="D9" s="27">
        <v>35922</v>
      </c>
      <c r="E9" s="27" t="s">
        <v>137</v>
      </c>
      <c r="F9" s="27">
        <v>20126</v>
      </c>
      <c r="G9" s="27" t="s">
        <v>137</v>
      </c>
      <c r="H9" s="27">
        <v>15796</v>
      </c>
      <c r="I9" s="82" t="s">
        <v>137</v>
      </c>
      <c r="J9" s="20"/>
      <c r="K9" s="18">
        <f>D9/(D$8-$D$15)*100</f>
        <v>3.8673503772932856</v>
      </c>
      <c r="L9" s="19"/>
      <c r="M9" s="18">
        <f>F9/(F$8-$F$15)*100</f>
        <v>4.4631610694200505</v>
      </c>
      <c r="N9" s="19"/>
      <c r="O9" s="18">
        <f>H9/(H$8-$H$15)*100</f>
        <v>3.3051764218473085</v>
      </c>
      <c r="P9" s="19" t="s">
        <v>111</v>
      </c>
      <c r="Q9" s="1"/>
      <c r="R9" s="135"/>
      <c r="S9" s="135"/>
      <c r="T9" s="135"/>
      <c r="U9" s="135"/>
      <c r="V9" s="135"/>
    </row>
    <row r="10" spans="1:22">
      <c r="A10" s="1"/>
      <c r="B10" s="1" t="s">
        <v>82</v>
      </c>
      <c r="D10" s="27">
        <v>68115</v>
      </c>
      <c r="E10" s="27" t="s">
        <v>137</v>
      </c>
      <c r="F10" s="27">
        <v>31467</v>
      </c>
      <c r="G10" s="27" t="s">
        <v>137</v>
      </c>
      <c r="H10" s="27">
        <v>36648</v>
      </c>
      <c r="I10" s="82" t="s">
        <v>137</v>
      </c>
      <c r="J10" s="20"/>
      <c r="K10" s="18">
        <f t="shared" ref="K10:K14" si="0">D10/(D$8-$D$15)*100</f>
        <v>7.3332378750997202</v>
      </c>
      <c r="L10" s="19"/>
      <c r="M10" s="18">
        <f t="shared" ref="M10:M14" si="1">F10/(F$8-$F$15)*100</f>
        <v>6.9781521102772901</v>
      </c>
      <c r="N10" s="19"/>
      <c r="O10" s="18">
        <f t="shared" ref="O10:O14" si="2">H10/(H$8-$H$15)*100</f>
        <v>7.668277127618393</v>
      </c>
      <c r="P10" s="19" t="s">
        <v>111</v>
      </c>
      <c r="Q10" s="1"/>
      <c r="R10" s="135"/>
      <c r="S10" s="135"/>
      <c r="T10" s="135"/>
      <c r="U10" s="135"/>
      <c r="V10" s="135"/>
    </row>
    <row r="11" spans="1:22">
      <c r="A11" s="1"/>
      <c r="B11" s="1" t="s">
        <v>83</v>
      </c>
      <c r="D11" s="27">
        <v>126974</v>
      </c>
      <c r="E11" s="27" t="s">
        <v>137</v>
      </c>
      <c r="F11" s="27">
        <v>65136</v>
      </c>
      <c r="G11" s="27" t="s">
        <v>137</v>
      </c>
      <c r="H11" s="27">
        <v>61838</v>
      </c>
      <c r="I11" s="82" t="s">
        <v>137</v>
      </c>
      <c r="J11" s="20"/>
      <c r="K11" s="18">
        <f t="shared" si="0"/>
        <v>13.66997791900333</v>
      </c>
      <c r="L11" s="19"/>
      <c r="M11" s="18">
        <f t="shared" si="1"/>
        <v>14.444621853211986</v>
      </c>
      <c r="N11" s="19"/>
      <c r="O11" s="18">
        <f t="shared" si="2"/>
        <v>12.939066825411109</v>
      </c>
      <c r="P11" s="19" t="s">
        <v>111</v>
      </c>
      <c r="Q11" s="1"/>
      <c r="R11" s="135"/>
      <c r="S11" s="135"/>
      <c r="T11" s="135"/>
      <c r="U11" s="135"/>
      <c r="V11" s="135"/>
    </row>
    <row r="12" spans="1:22">
      <c r="A12" s="1"/>
      <c r="B12" s="1" t="s">
        <v>84</v>
      </c>
      <c r="D12" s="27">
        <v>177667</v>
      </c>
      <c r="E12" s="27" t="s">
        <v>137</v>
      </c>
      <c r="F12" s="27">
        <v>95851</v>
      </c>
      <c r="G12" s="27" t="s">
        <v>137</v>
      </c>
      <c r="H12" s="27">
        <v>81816</v>
      </c>
      <c r="I12" s="82" t="s">
        <v>137</v>
      </c>
      <c r="J12" s="20"/>
      <c r="K12" s="18">
        <f t="shared" si="0"/>
        <v>19.12756916325834</v>
      </c>
      <c r="L12" s="19"/>
      <c r="M12" s="18">
        <f t="shared" si="1"/>
        <v>21.25600972200046</v>
      </c>
      <c r="N12" s="19"/>
      <c r="O12" s="18">
        <f t="shared" si="2"/>
        <v>17.119290588114673</v>
      </c>
      <c r="P12" s="19" t="s">
        <v>111</v>
      </c>
      <c r="Q12" s="1"/>
      <c r="R12" s="135"/>
      <c r="S12" s="135"/>
      <c r="T12" s="135"/>
      <c r="U12" s="135"/>
      <c r="V12" s="135"/>
    </row>
    <row r="13" spans="1:22">
      <c r="A13" s="1"/>
      <c r="B13" s="1" t="s">
        <v>105</v>
      </c>
      <c r="D13" s="27">
        <v>287626</v>
      </c>
      <c r="E13" s="27" t="s">
        <v>137</v>
      </c>
      <c r="F13" s="27">
        <v>134141</v>
      </c>
      <c r="G13" s="27" t="s">
        <v>137</v>
      </c>
      <c r="H13" s="27">
        <v>153485</v>
      </c>
      <c r="I13" s="82" t="s">
        <v>137</v>
      </c>
      <c r="J13" s="20"/>
      <c r="K13" s="18">
        <f t="shared" si="0"/>
        <v>30.965717933838832</v>
      </c>
      <c r="L13" s="19"/>
      <c r="M13" s="18">
        <f t="shared" si="1"/>
        <v>29.747236858445547</v>
      </c>
      <c r="N13" s="19"/>
      <c r="O13" s="18">
        <f t="shared" si="2"/>
        <v>32.115409161004941</v>
      </c>
      <c r="P13" s="19" t="s">
        <v>111</v>
      </c>
      <c r="Q13" s="1"/>
      <c r="R13" s="135"/>
      <c r="S13" s="135"/>
      <c r="T13" s="135"/>
      <c r="U13" s="135"/>
      <c r="V13" s="135"/>
    </row>
    <row r="14" spans="1:22">
      <c r="A14" s="1"/>
      <c r="B14" s="1" t="s">
        <v>106</v>
      </c>
      <c r="D14" s="27">
        <v>232549</v>
      </c>
      <c r="E14" s="27" t="s">
        <v>137</v>
      </c>
      <c r="F14" s="27">
        <v>104215</v>
      </c>
      <c r="G14" s="27" t="s">
        <v>137</v>
      </c>
      <c r="H14" s="27">
        <v>128334</v>
      </c>
      <c r="I14" s="82" t="s">
        <v>137</v>
      </c>
      <c r="J14" s="20"/>
      <c r="K14" s="18">
        <f t="shared" si="0"/>
        <v>25.036146731506491</v>
      </c>
      <c r="L14" s="19"/>
      <c r="M14" s="18">
        <f t="shared" si="1"/>
        <v>23.11081838664467</v>
      </c>
      <c r="N14" s="19"/>
      <c r="O14" s="18">
        <f t="shared" si="2"/>
        <v>26.852779876003574</v>
      </c>
      <c r="P14" s="19" t="s">
        <v>111</v>
      </c>
      <c r="Q14" s="1"/>
      <c r="R14" s="135"/>
      <c r="S14" s="135"/>
      <c r="T14" s="135"/>
      <c r="U14" s="135"/>
      <c r="V14" s="135"/>
    </row>
    <row r="15" spans="1:22">
      <c r="A15" s="1"/>
      <c r="B15" s="1" t="s">
        <v>29</v>
      </c>
      <c r="D15" s="27">
        <v>1012</v>
      </c>
      <c r="E15" s="21" t="s">
        <v>41</v>
      </c>
      <c r="F15" s="27">
        <v>559</v>
      </c>
      <c r="G15" s="21" t="s">
        <v>41</v>
      </c>
      <c r="H15" s="27">
        <v>453</v>
      </c>
      <c r="I15" s="82" t="s">
        <v>41</v>
      </c>
      <c r="J15" s="20"/>
      <c r="K15" s="35" t="s">
        <v>115</v>
      </c>
      <c r="L15" s="19"/>
      <c r="M15" s="35" t="s">
        <v>115</v>
      </c>
      <c r="N15" s="19"/>
      <c r="O15" s="35" t="s">
        <v>115</v>
      </c>
      <c r="P15" s="19"/>
      <c r="Q15" s="1"/>
      <c r="R15" s="135"/>
      <c r="S15" s="135"/>
      <c r="T15" s="135"/>
      <c r="U15" s="135"/>
      <c r="V15" s="135"/>
    </row>
    <row r="16" spans="1:22">
      <c r="A16" s="1"/>
      <c r="B16" s="1"/>
      <c r="D16" s="27"/>
      <c r="E16" s="21"/>
      <c r="F16" s="27"/>
      <c r="G16" s="21"/>
      <c r="H16" s="27"/>
      <c r="I16" s="82"/>
      <c r="J16" s="20"/>
      <c r="K16" s="35"/>
      <c r="L16" s="19"/>
      <c r="M16" s="35"/>
      <c r="N16" s="19"/>
      <c r="O16" s="35"/>
      <c r="P16" s="19"/>
      <c r="Q16" s="1"/>
      <c r="R16" s="135"/>
      <c r="S16" s="135"/>
      <c r="T16" s="135"/>
      <c r="U16" s="135"/>
      <c r="V16" s="135"/>
    </row>
    <row r="17" spans="1:22">
      <c r="A17" s="181" t="s">
        <v>102</v>
      </c>
      <c r="B17" s="182"/>
      <c r="C17" s="182"/>
      <c r="D17" s="20">
        <v>433335</v>
      </c>
      <c r="E17" s="20" t="s">
        <v>137</v>
      </c>
      <c r="F17" s="20">
        <v>195134</v>
      </c>
      <c r="G17" s="20" t="s">
        <v>137</v>
      </c>
      <c r="H17" s="20">
        <v>238201</v>
      </c>
      <c r="I17" s="82" t="s">
        <v>137</v>
      </c>
      <c r="J17" s="20"/>
      <c r="K17" s="17">
        <f>SUM(K18:K23)</f>
        <v>100</v>
      </c>
      <c r="L17" s="19"/>
      <c r="M17" s="17">
        <f>SUM(M18:M23)</f>
        <v>100</v>
      </c>
      <c r="N17" s="19"/>
      <c r="O17" s="17">
        <f>SUM(O18:O23)</f>
        <v>100</v>
      </c>
      <c r="P17" s="19" t="s">
        <v>111</v>
      </c>
      <c r="Q17" s="1"/>
      <c r="R17" s="135"/>
      <c r="S17" s="135"/>
      <c r="T17" s="135"/>
      <c r="U17" s="135"/>
      <c r="V17" s="135"/>
    </row>
    <row r="18" spans="1:22">
      <c r="A18" s="1"/>
      <c r="B18" s="62" t="s">
        <v>99</v>
      </c>
      <c r="D18" s="27">
        <v>9604</v>
      </c>
      <c r="E18" s="27" t="s">
        <v>137</v>
      </c>
      <c r="F18" s="27">
        <v>4435</v>
      </c>
      <c r="G18" s="21" t="s">
        <v>137</v>
      </c>
      <c r="H18" s="27">
        <v>5169</v>
      </c>
      <c r="I18" s="82" t="s">
        <v>137</v>
      </c>
      <c r="J18" s="20"/>
      <c r="K18" s="18">
        <f>D18/(D$17-$D$24)*100</f>
        <v>2.2170717293344167</v>
      </c>
      <c r="L18" s="19"/>
      <c r="M18" s="18">
        <f>F18/(F$17-$F$24)*100</f>
        <v>2.2745572690952542</v>
      </c>
      <c r="N18" s="19"/>
      <c r="O18" s="18">
        <f>H18/(H$17-$H$24)*100</f>
        <v>2.1700160788577714</v>
      </c>
      <c r="P18" s="19" t="s">
        <v>111</v>
      </c>
      <c r="Q18" s="1"/>
      <c r="R18" s="135"/>
      <c r="S18" s="135"/>
      <c r="T18" s="135"/>
      <c r="U18" s="135"/>
      <c r="V18" s="135"/>
    </row>
    <row r="19" spans="1:22">
      <c r="A19" s="1"/>
      <c r="B19" s="1" t="s">
        <v>82</v>
      </c>
      <c r="D19" s="27">
        <v>29281</v>
      </c>
      <c r="E19" s="27" t="s">
        <v>137</v>
      </c>
      <c r="F19" s="27">
        <v>12625</v>
      </c>
      <c r="G19" s="27" t="s">
        <v>137</v>
      </c>
      <c r="H19" s="27">
        <v>16656</v>
      </c>
      <c r="I19" s="82" t="s">
        <v>137</v>
      </c>
      <c r="J19" s="20"/>
      <c r="K19" s="18">
        <f t="shared" ref="K19:K23" si="3">D19/(D$17-$D$24)*100</f>
        <v>6.7594832680800767</v>
      </c>
      <c r="L19" s="19"/>
      <c r="M19" s="18">
        <f t="shared" ref="M19:M23" si="4">F19/(F$17-$F$24)*100</f>
        <v>6.4749234548652961</v>
      </c>
      <c r="N19" s="19"/>
      <c r="O19" s="18">
        <f t="shared" ref="O19:O23" si="5">H19/(H$17-$H$24)*100</f>
        <v>6.9924139697146535</v>
      </c>
      <c r="P19" s="19" t="s">
        <v>111</v>
      </c>
      <c r="Q19" s="1"/>
      <c r="R19" s="135"/>
      <c r="S19" s="135"/>
      <c r="T19" s="135"/>
      <c r="U19" s="135"/>
      <c r="V19" s="135"/>
    </row>
    <row r="20" spans="1:22">
      <c r="A20" s="1"/>
      <c r="B20" s="1" t="s">
        <v>83</v>
      </c>
      <c r="D20" s="27">
        <v>36325</v>
      </c>
      <c r="E20" s="27" t="s">
        <v>137</v>
      </c>
      <c r="F20" s="27">
        <v>17865</v>
      </c>
      <c r="G20" s="27" t="s">
        <v>137</v>
      </c>
      <c r="H20" s="27">
        <v>18460</v>
      </c>
      <c r="I20" s="82" t="s">
        <v>137</v>
      </c>
      <c r="J20" s="20"/>
      <c r="K20" s="18">
        <f t="shared" si="3"/>
        <v>8.3855821082957824</v>
      </c>
      <c r="L20" s="19"/>
      <c r="M20" s="18">
        <f t="shared" si="4"/>
        <v>9.1623372293994869</v>
      </c>
      <c r="N20" s="19"/>
      <c r="O20" s="18">
        <f t="shared" si="5"/>
        <v>7.749757557692873</v>
      </c>
      <c r="P20" s="19" t="s">
        <v>111</v>
      </c>
      <c r="Q20" s="1"/>
      <c r="R20" s="27"/>
      <c r="S20" s="82"/>
    </row>
    <row r="21" spans="1:22">
      <c r="A21" s="1"/>
      <c r="B21" s="1" t="s">
        <v>84</v>
      </c>
      <c r="D21" s="27">
        <v>48459</v>
      </c>
      <c r="E21" s="27" t="s">
        <v>137</v>
      </c>
      <c r="F21" s="27">
        <v>21939</v>
      </c>
      <c r="G21" s="27" t="s">
        <v>137</v>
      </c>
      <c r="H21" s="27">
        <v>26520</v>
      </c>
      <c r="I21" s="82" t="s">
        <v>137</v>
      </c>
      <c r="J21" s="20"/>
      <c r="K21" s="18">
        <f t="shared" si="3"/>
        <v>11.186701263204551</v>
      </c>
      <c r="L21" s="19"/>
      <c r="M21" s="18">
        <f t="shared" si="4"/>
        <v>11.251750152577404</v>
      </c>
      <c r="N21" s="19"/>
      <c r="O21" s="18">
        <f t="shared" si="5"/>
        <v>11.133454519502436</v>
      </c>
      <c r="P21" s="19" t="s">
        <v>111</v>
      </c>
      <c r="Q21" s="1"/>
      <c r="R21" s="27"/>
      <c r="S21" s="82"/>
    </row>
    <row r="22" spans="1:22">
      <c r="A22" s="1"/>
      <c r="B22" s="1" t="s">
        <v>105</v>
      </c>
      <c r="D22" s="27">
        <v>176939</v>
      </c>
      <c r="E22" s="27" t="s">
        <v>137</v>
      </c>
      <c r="F22" s="27">
        <v>76674</v>
      </c>
      <c r="G22" s="27" t="s">
        <v>137</v>
      </c>
      <c r="H22" s="27">
        <v>100265</v>
      </c>
      <c r="I22" s="82" t="s">
        <v>137</v>
      </c>
      <c r="J22" s="20"/>
      <c r="K22" s="18">
        <f t="shared" si="3"/>
        <v>40.846153135849896</v>
      </c>
      <c r="L22" s="19"/>
      <c r="M22" s="18">
        <f t="shared" si="4"/>
        <v>39.323428196304292</v>
      </c>
      <c r="N22" s="19"/>
      <c r="O22" s="18">
        <f t="shared" si="5"/>
        <v>42.092602465984605</v>
      </c>
      <c r="P22" s="19" t="s">
        <v>111</v>
      </c>
      <c r="Q22" s="1"/>
      <c r="R22" s="27"/>
      <c r="S22" s="82"/>
    </row>
    <row r="23" spans="1:22">
      <c r="A23" s="1"/>
      <c r="B23" s="1" t="s">
        <v>106</v>
      </c>
      <c r="D23" s="27">
        <v>132576</v>
      </c>
      <c r="E23" s="27" t="s">
        <v>137</v>
      </c>
      <c r="F23" s="27">
        <v>61445</v>
      </c>
      <c r="G23" s="27" t="s">
        <v>137</v>
      </c>
      <c r="H23" s="27">
        <v>71131</v>
      </c>
      <c r="I23" s="82" t="s">
        <v>137</v>
      </c>
      <c r="J23" s="20"/>
      <c r="K23" s="18">
        <f t="shared" si="3"/>
        <v>30.605008495235282</v>
      </c>
      <c r="L23" s="19"/>
      <c r="M23" s="18">
        <f t="shared" si="4"/>
        <v>31.513003697758268</v>
      </c>
      <c r="N23" s="19"/>
      <c r="O23" s="18">
        <f t="shared" si="5"/>
        <v>29.86175540824766</v>
      </c>
      <c r="P23" s="19" t="s">
        <v>111</v>
      </c>
      <c r="Q23" s="14"/>
      <c r="R23" s="27"/>
      <c r="S23" s="82"/>
    </row>
    <row r="24" spans="1:22">
      <c r="A24" s="1"/>
      <c r="B24" s="1" t="s">
        <v>29</v>
      </c>
      <c r="D24" s="27">
        <v>151</v>
      </c>
      <c r="E24" s="21" t="s">
        <v>41</v>
      </c>
      <c r="F24" s="27">
        <v>151</v>
      </c>
      <c r="G24" s="21" t="s">
        <v>41</v>
      </c>
      <c r="H24" s="27">
        <v>0</v>
      </c>
      <c r="I24" s="82" t="s">
        <v>41</v>
      </c>
      <c r="J24" s="20"/>
      <c r="K24" s="35" t="s">
        <v>115</v>
      </c>
      <c r="L24" s="19"/>
      <c r="M24" s="35" t="s">
        <v>115</v>
      </c>
      <c r="N24" s="19"/>
      <c r="O24" s="35" t="s">
        <v>115</v>
      </c>
      <c r="P24" s="19" t="s">
        <v>111</v>
      </c>
      <c r="Q24" s="1"/>
      <c r="R24" s="27"/>
      <c r="S24" s="82"/>
    </row>
    <row r="25" spans="1:22">
      <c r="A25" s="1"/>
      <c r="B25" s="1"/>
      <c r="D25" s="27"/>
      <c r="E25" s="21"/>
      <c r="F25" s="27"/>
      <c r="G25" s="21"/>
      <c r="H25" s="27"/>
      <c r="I25" s="82"/>
      <c r="J25" s="20"/>
      <c r="K25" s="35"/>
      <c r="L25" s="19"/>
      <c r="M25" s="35"/>
      <c r="N25" s="19"/>
      <c r="O25" s="35"/>
      <c r="P25" s="19"/>
      <c r="Q25" s="1"/>
      <c r="R25" s="27"/>
      <c r="S25" s="82"/>
    </row>
    <row r="26" spans="1:22">
      <c r="A26" s="181" t="s">
        <v>103</v>
      </c>
      <c r="B26" s="182"/>
      <c r="C26" s="182"/>
      <c r="D26" s="20">
        <v>496530</v>
      </c>
      <c r="E26" s="20" t="s">
        <v>137</v>
      </c>
      <c r="F26" s="20">
        <v>256361</v>
      </c>
      <c r="G26" s="20" t="s">
        <v>137</v>
      </c>
      <c r="H26" s="20">
        <v>240169</v>
      </c>
      <c r="I26" s="82" t="s">
        <v>137</v>
      </c>
      <c r="J26" s="20"/>
      <c r="K26" s="17">
        <f>SUM(K27:K32)</f>
        <v>100</v>
      </c>
      <c r="L26" s="19"/>
      <c r="M26" s="17">
        <f>SUM(M27:M32)</f>
        <v>100.00000000000001</v>
      </c>
      <c r="N26" s="19"/>
      <c r="O26" s="17">
        <f>SUM(O27:O32)</f>
        <v>100</v>
      </c>
      <c r="P26" s="19" t="s">
        <v>111</v>
      </c>
      <c r="Q26" s="1"/>
      <c r="R26" s="20"/>
      <c r="S26" s="82"/>
    </row>
    <row r="27" spans="1:22">
      <c r="A27" s="1"/>
      <c r="B27" s="62" t="s">
        <v>99</v>
      </c>
      <c r="D27" s="27">
        <v>26318</v>
      </c>
      <c r="E27" s="27" t="s">
        <v>137</v>
      </c>
      <c r="F27" s="27">
        <v>15691</v>
      </c>
      <c r="G27" s="27" t="s">
        <v>137</v>
      </c>
      <c r="H27" s="27">
        <v>10627</v>
      </c>
      <c r="I27" s="82" t="s">
        <v>137</v>
      </c>
      <c r="J27" s="20"/>
      <c r="K27" s="18">
        <f>D27/(D$26-$D$33)*100</f>
        <v>5.3095916831595282</v>
      </c>
      <c r="L27" s="19"/>
      <c r="M27" s="18">
        <f>F27/(F$26-$F$33)*100</f>
        <v>6.1304223822342383</v>
      </c>
      <c r="N27" s="19"/>
      <c r="O27" s="18">
        <f>H27/(H$26-$H$33)*100</f>
        <v>4.4331625757145954</v>
      </c>
      <c r="P27" s="19" t="s">
        <v>111</v>
      </c>
      <c r="Q27" s="1"/>
      <c r="R27" s="27"/>
      <c r="S27" s="82"/>
    </row>
    <row r="28" spans="1:22">
      <c r="A28" s="1"/>
      <c r="B28" s="1" t="s">
        <v>82</v>
      </c>
      <c r="D28" s="27">
        <v>38834</v>
      </c>
      <c r="E28" s="27" t="s">
        <v>137</v>
      </c>
      <c r="F28" s="27">
        <v>18842</v>
      </c>
      <c r="G28" s="27" t="s">
        <v>137</v>
      </c>
      <c r="H28" s="27">
        <v>19992</v>
      </c>
      <c r="I28" s="82" t="s">
        <v>137</v>
      </c>
      <c r="J28" s="20"/>
      <c r="K28" s="18">
        <f t="shared" ref="K28:K32" si="6">D28/(D$26-$D$33)*100</f>
        <v>7.8346638583409494</v>
      </c>
      <c r="L28" s="19"/>
      <c r="M28" s="18">
        <f t="shared" ref="M28:M32" si="7">F28/(F$26-$F$33)*100</f>
        <v>7.3615077768184003</v>
      </c>
      <c r="N28" s="19"/>
      <c r="O28" s="18">
        <f t="shared" ref="O28:O32" si="8">H28/(H$26-$H$33)*100</f>
        <v>8.3398688447996783</v>
      </c>
      <c r="P28" s="19" t="s">
        <v>111</v>
      </c>
      <c r="Q28" s="1"/>
      <c r="R28" s="27"/>
      <c r="S28" s="82"/>
    </row>
    <row r="29" spans="1:22">
      <c r="A29" s="1"/>
      <c r="B29" s="1" t="s">
        <v>83</v>
      </c>
      <c r="D29" s="27">
        <v>90649</v>
      </c>
      <c r="E29" s="27" t="s">
        <v>137</v>
      </c>
      <c r="F29" s="27">
        <v>47271</v>
      </c>
      <c r="G29" s="27" t="s">
        <v>137</v>
      </c>
      <c r="H29" s="27">
        <v>43378</v>
      </c>
      <c r="I29" s="82" t="s">
        <v>137</v>
      </c>
      <c r="J29" s="20"/>
      <c r="K29" s="18">
        <f t="shared" si="6"/>
        <v>18.288212496645947</v>
      </c>
      <c r="L29" s="19"/>
      <c r="M29" s="18">
        <f t="shared" si="7"/>
        <v>18.468625099139295</v>
      </c>
      <c r="N29" s="19"/>
      <c r="O29" s="18">
        <f t="shared" si="8"/>
        <v>18.095579769393783</v>
      </c>
      <c r="P29" s="19" t="s">
        <v>111</v>
      </c>
      <c r="Q29" s="1"/>
      <c r="R29" s="27"/>
      <c r="S29" s="82"/>
    </row>
    <row r="30" spans="1:22">
      <c r="A30" s="1"/>
      <c r="B30" s="1" t="s">
        <v>84</v>
      </c>
      <c r="D30" s="27">
        <v>129208</v>
      </c>
      <c r="E30" s="27" t="s">
        <v>137</v>
      </c>
      <c r="F30" s="27">
        <v>73912</v>
      </c>
      <c r="G30" s="27" t="s">
        <v>137</v>
      </c>
      <c r="H30" s="27">
        <v>55296</v>
      </c>
      <c r="I30" s="82" t="s">
        <v>137</v>
      </c>
      <c r="J30" s="20"/>
      <c r="K30" s="18">
        <f t="shared" si="6"/>
        <v>26.06739578226599</v>
      </c>
      <c r="L30" s="19"/>
      <c r="M30" s="18">
        <f t="shared" si="7"/>
        <v>28.877176669154103</v>
      </c>
      <c r="N30" s="19"/>
      <c r="O30" s="18">
        <f t="shared" si="8"/>
        <v>23.067296300622402</v>
      </c>
      <c r="P30" s="19" t="s">
        <v>111</v>
      </c>
      <c r="Q30" s="1"/>
      <c r="R30" s="27"/>
      <c r="S30" s="82"/>
    </row>
    <row r="31" spans="1:22">
      <c r="A31" s="1"/>
      <c r="B31" s="1" t="s">
        <v>105</v>
      </c>
      <c r="D31" s="27">
        <v>110687</v>
      </c>
      <c r="E31" s="27" t="s">
        <v>137</v>
      </c>
      <c r="F31" s="27">
        <v>57467</v>
      </c>
      <c r="G31" s="27" t="s">
        <v>137</v>
      </c>
      <c r="H31" s="27">
        <v>53220</v>
      </c>
      <c r="I31" s="82" t="s">
        <v>137</v>
      </c>
      <c r="J31" s="20"/>
      <c r="K31" s="18">
        <f t="shared" si="6"/>
        <v>22.330829646397092</v>
      </c>
      <c r="L31" s="19"/>
      <c r="M31" s="18">
        <f t="shared" si="7"/>
        <v>22.452168952893693</v>
      </c>
      <c r="N31" s="19"/>
      <c r="O31" s="18">
        <f t="shared" si="8"/>
        <v>22.201271504613793</v>
      </c>
      <c r="P31" s="19" t="s">
        <v>111</v>
      </c>
      <c r="Q31" s="1"/>
      <c r="R31" s="27"/>
      <c r="S31" s="82"/>
    </row>
    <row r="32" spans="1:22">
      <c r="A32" s="1"/>
      <c r="B32" s="1" t="s">
        <v>106</v>
      </c>
      <c r="D32" s="27">
        <v>99973</v>
      </c>
      <c r="E32" s="27" t="s">
        <v>137</v>
      </c>
      <c r="F32" s="27">
        <v>42770</v>
      </c>
      <c r="G32" s="27" t="s">
        <v>137</v>
      </c>
      <c r="H32" s="27">
        <v>57203</v>
      </c>
      <c r="I32" s="82" t="s">
        <v>137</v>
      </c>
      <c r="J32" s="20"/>
      <c r="K32" s="18">
        <f t="shared" si="6"/>
        <v>20.169306533190497</v>
      </c>
      <c r="L32" s="19"/>
      <c r="M32" s="18">
        <f t="shared" si="7"/>
        <v>16.710099119760269</v>
      </c>
      <c r="N32" s="19"/>
      <c r="O32" s="18">
        <f t="shared" si="8"/>
        <v>23.862821004855746</v>
      </c>
      <c r="P32" s="19" t="s">
        <v>111</v>
      </c>
      <c r="Q32" s="1"/>
      <c r="R32" s="29"/>
      <c r="S32" s="29"/>
    </row>
    <row r="33" spans="1:19" ht="13.5" thickBot="1">
      <c r="A33" s="2"/>
      <c r="B33" s="2" t="s">
        <v>29</v>
      </c>
      <c r="C33" s="89"/>
      <c r="D33" s="78">
        <v>861</v>
      </c>
      <c r="E33" s="78" t="s">
        <v>41</v>
      </c>
      <c r="F33" s="78">
        <v>408</v>
      </c>
      <c r="G33" s="78" t="s">
        <v>41</v>
      </c>
      <c r="H33" s="78">
        <v>453</v>
      </c>
      <c r="I33" s="90" t="s">
        <v>41</v>
      </c>
      <c r="J33" s="79"/>
      <c r="K33" s="41" t="s">
        <v>115</v>
      </c>
      <c r="L33" s="40"/>
      <c r="M33" s="41" t="s">
        <v>115</v>
      </c>
      <c r="N33" s="40"/>
      <c r="O33" s="41" t="s">
        <v>115</v>
      </c>
      <c r="P33" s="40"/>
      <c r="Q33" s="1"/>
      <c r="R33" s="29"/>
      <c r="S33" s="29"/>
    </row>
    <row r="34" spans="1:19" s="29" customFormat="1" ht="11.25">
      <c r="A34" s="4"/>
      <c r="B34" s="119"/>
      <c r="C34" s="96"/>
      <c r="K34" s="4"/>
      <c r="L34" s="4"/>
      <c r="M34" s="4"/>
      <c r="N34" s="4"/>
      <c r="O34" s="4"/>
      <c r="P34" s="4"/>
      <c r="Q34" s="4"/>
    </row>
    <row r="35" spans="1:19" s="29" customFormat="1" ht="11.25">
      <c r="A35" s="5" t="s">
        <v>36</v>
      </c>
      <c r="B35" s="119"/>
      <c r="C35" s="183"/>
      <c r="D35" s="183"/>
      <c r="E35" s="183"/>
      <c r="F35" s="183"/>
      <c r="G35" s="183"/>
      <c r="H35" s="183"/>
      <c r="I35" s="183"/>
      <c r="J35" s="183"/>
      <c r="K35" s="183"/>
      <c r="L35" s="183"/>
      <c r="M35" s="183"/>
      <c r="N35" s="183"/>
      <c r="O35" s="183"/>
      <c r="P35" s="183"/>
      <c r="Q35" s="4"/>
    </row>
    <row r="36" spans="1:19" s="29" customFormat="1" ht="11.25">
      <c r="A36" s="5"/>
      <c r="B36" s="119"/>
      <c r="C36" s="183"/>
      <c r="D36" s="183"/>
      <c r="E36" s="183"/>
      <c r="F36" s="183"/>
      <c r="G36" s="183"/>
      <c r="H36" s="183"/>
      <c r="I36" s="183"/>
      <c r="J36" s="183"/>
      <c r="K36" s="183"/>
      <c r="L36" s="183"/>
      <c r="M36" s="183"/>
      <c r="N36" s="183"/>
      <c r="O36" s="183"/>
      <c r="P36" s="183"/>
      <c r="Q36" s="4"/>
    </row>
    <row r="37" spans="1:19" s="4" customFormat="1" ht="11.25">
      <c r="B37" s="8" t="s">
        <v>41</v>
      </c>
      <c r="C37" s="115" t="s">
        <v>104</v>
      </c>
      <c r="D37" s="115"/>
      <c r="E37" s="115"/>
      <c r="F37" s="115"/>
      <c r="G37" s="115"/>
      <c r="H37" s="115"/>
      <c r="I37" s="115"/>
      <c r="J37" s="115"/>
      <c r="K37" s="51"/>
      <c r="L37" s="51"/>
      <c r="M37" s="51"/>
      <c r="N37" s="51"/>
      <c r="O37" s="51"/>
      <c r="P37" s="51"/>
      <c r="R37" s="29"/>
      <c r="S37" s="29"/>
    </row>
    <row r="38" spans="1:19">
      <c r="A38" s="32"/>
      <c r="B38" s="31" t="s">
        <v>115</v>
      </c>
      <c r="C38" s="115" t="s">
        <v>116</v>
      </c>
      <c r="J38" s="115"/>
      <c r="K38" s="30"/>
      <c r="L38" s="30"/>
      <c r="M38" s="30"/>
      <c r="N38" s="30"/>
      <c r="O38" s="30"/>
      <c r="P38" s="30"/>
    </row>
    <row r="41" spans="1:19">
      <c r="A41" s="134" t="s">
        <v>152</v>
      </c>
      <c r="B41" s="34"/>
      <c r="C41" s="133"/>
      <c r="D41" s="97"/>
      <c r="E41" s="97"/>
      <c r="F41" s="97"/>
      <c r="G41" s="97"/>
      <c r="H41" s="97"/>
      <c r="I41" s="97"/>
      <c r="J41" s="97"/>
      <c r="K41" s="97"/>
      <c r="L41" s="97"/>
      <c r="M41" s="97"/>
      <c r="N41" s="97"/>
    </row>
    <row r="42" spans="1:19">
      <c r="A42" s="34"/>
      <c r="B42" s="151" t="s">
        <v>153</v>
      </c>
      <c r="C42" s="151"/>
      <c r="D42" s="151"/>
      <c r="E42" s="151"/>
      <c r="F42" s="151"/>
      <c r="G42" s="151"/>
      <c r="H42" s="151"/>
      <c r="I42" s="151"/>
      <c r="J42" s="151"/>
      <c r="K42" s="151"/>
      <c r="L42" s="151"/>
      <c r="M42" s="151"/>
      <c r="N42" s="151"/>
      <c r="O42" s="151"/>
      <c r="P42" s="151"/>
    </row>
    <row r="43" spans="1:19">
      <c r="A43" s="34"/>
      <c r="B43" s="151"/>
      <c r="C43" s="151"/>
      <c r="D43" s="151"/>
      <c r="E43" s="151"/>
      <c r="F43" s="151"/>
      <c r="G43" s="151"/>
      <c r="H43" s="151"/>
      <c r="I43" s="151"/>
      <c r="J43" s="151"/>
      <c r="K43" s="151"/>
      <c r="L43" s="151"/>
      <c r="M43" s="151"/>
      <c r="N43" s="151"/>
      <c r="O43" s="151"/>
      <c r="P43" s="151"/>
    </row>
    <row r="44" spans="1:19">
      <c r="A44" s="34"/>
      <c r="B44" s="151"/>
      <c r="C44" s="151"/>
      <c r="D44" s="151"/>
      <c r="E44" s="151"/>
      <c r="F44" s="151"/>
      <c r="G44" s="151"/>
      <c r="H44" s="151"/>
      <c r="I44" s="151"/>
      <c r="J44" s="151"/>
      <c r="K44" s="151"/>
      <c r="L44" s="151"/>
      <c r="M44" s="151"/>
      <c r="N44" s="151"/>
      <c r="O44" s="151"/>
      <c r="P44" s="151"/>
    </row>
  </sheetData>
  <mergeCells count="18">
    <mergeCell ref="A8:C8"/>
    <mergeCell ref="A17:C17"/>
    <mergeCell ref="A26:C26"/>
    <mergeCell ref="B42:P44"/>
    <mergeCell ref="C35:P36"/>
    <mergeCell ref="A1:P1"/>
    <mergeCell ref="K5:P5"/>
    <mergeCell ref="K6:L7"/>
    <mergeCell ref="M6:P6"/>
    <mergeCell ref="M7:N7"/>
    <mergeCell ref="O7:P7"/>
    <mergeCell ref="A2:P2"/>
    <mergeCell ref="H7:I7"/>
    <mergeCell ref="A3:P3"/>
    <mergeCell ref="A6:C7"/>
    <mergeCell ref="D5:I5"/>
    <mergeCell ref="D6:D7"/>
    <mergeCell ref="F6:I6"/>
  </mergeCells>
  <phoneticPr fontId="0" type="noConversion"/>
  <hyperlinks>
    <hyperlink ref="Q1" location="Índice!A1" display="Ir a Índice" xr:uid="{00000000-0004-0000-0500-000000000000}"/>
  </hyperlinks>
  <printOptions horizontalCentered="1"/>
  <pageMargins left="0.78740157480314965" right="0.78740157480314965" top="0.78740157480314965" bottom="0.78740157480314965" header="0.39370078740157483" footer="0.39370078740157483"/>
  <pageSetup paperSize="9" scale="7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W71"/>
  <sheetViews>
    <sheetView showGridLines="0" zoomScaleNormal="100" workbookViewId="0">
      <selection sqref="A1:Q1"/>
    </sheetView>
  </sheetViews>
  <sheetFormatPr defaultColWidth="11.42578125" defaultRowHeight="12.75"/>
  <cols>
    <col min="1" max="1" width="5.7109375" style="22" customWidth="1"/>
    <col min="2" max="2" width="7.5703125" style="22" customWidth="1"/>
    <col min="3" max="3" width="27.140625" style="22" customWidth="1"/>
    <col min="4" max="4" width="12.7109375" style="22" customWidth="1"/>
    <col min="5" max="5" width="3.7109375" style="22" customWidth="1"/>
    <col min="6" max="6" width="12.7109375" style="22" customWidth="1"/>
    <col min="7" max="7" width="3.7109375" style="22" customWidth="1"/>
    <col min="8" max="8" width="12.7109375" style="22" customWidth="1"/>
    <col min="9" max="9" width="3.7109375" style="22" customWidth="1"/>
    <col min="10" max="10" width="12.7109375" style="22" customWidth="1"/>
    <col min="11" max="11" width="3.7109375" style="22" customWidth="1"/>
    <col min="12" max="12" width="13.42578125" style="22" bestFit="1" customWidth="1"/>
    <col min="13" max="13" width="3.7109375" style="22" customWidth="1"/>
    <col min="14" max="14" width="13.7109375" style="22" bestFit="1" customWidth="1"/>
    <col min="15" max="15" width="3.7109375" style="22" customWidth="1"/>
    <col min="16" max="16" width="12.7109375" style="22" customWidth="1"/>
    <col min="17" max="17" width="3.7109375" style="22" customWidth="1"/>
    <col min="18" max="16384" width="11.42578125" style="22"/>
  </cols>
  <sheetData>
    <row r="1" spans="1:23" s="33" customFormat="1" ht="15">
      <c r="A1" s="143" t="s">
        <v>126</v>
      </c>
      <c r="B1" s="143"/>
      <c r="C1" s="143"/>
      <c r="D1" s="143"/>
      <c r="E1" s="143"/>
      <c r="F1" s="143"/>
      <c r="G1" s="143"/>
      <c r="H1" s="143"/>
      <c r="I1" s="143"/>
      <c r="J1" s="143"/>
      <c r="K1" s="143"/>
      <c r="L1" s="143"/>
      <c r="M1" s="143"/>
      <c r="N1" s="143"/>
      <c r="O1" s="143"/>
      <c r="P1" s="143"/>
      <c r="Q1" s="143"/>
      <c r="R1" s="67" t="s">
        <v>132</v>
      </c>
    </row>
    <row r="2" spans="1:23" s="33" customFormat="1" ht="15">
      <c r="A2" s="143" t="s">
        <v>150</v>
      </c>
      <c r="B2" s="143"/>
      <c r="C2" s="143"/>
      <c r="D2" s="143"/>
      <c r="E2" s="143"/>
      <c r="F2" s="143"/>
      <c r="G2" s="143"/>
      <c r="H2" s="143"/>
      <c r="I2" s="143"/>
      <c r="J2" s="143"/>
      <c r="K2" s="143"/>
      <c r="L2" s="143"/>
      <c r="M2" s="143"/>
      <c r="N2" s="143"/>
      <c r="O2" s="143"/>
      <c r="P2" s="143"/>
      <c r="Q2" s="143"/>
      <c r="R2" s="61"/>
    </row>
    <row r="3" spans="1:23" s="33" customFormat="1" ht="15">
      <c r="A3" s="179" t="s">
        <v>148</v>
      </c>
      <c r="B3" s="179"/>
      <c r="C3" s="179"/>
      <c r="D3" s="179"/>
      <c r="E3" s="179"/>
      <c r="F3" s="179"/>
      <c r="G3" s="179"/>
      <c r="H3" s="179"/>
      <c r="I3" s="179"/>
      <c r="J3" s="179"/>
      <c r="K3" s="179"/>
      <c r="L3" s="179"/>
      <c r="M3" s="179"/>
      <c r="N3" s="179"/>
      <c r="O3" s="179"/>
      <c r="P3" s="179"/>
      <c r="Q3" s="179"/>
      <c r="R3" s="61"/>
    </row>
    <row r="4" spans="1:23" ht="6.95" customHeight="1" thickBot="1">
      <c r="A4" s="2"/>
      <c r="B4" s="2"/>
      <c r="C4" s="2"/>
      <c r="D4" s="89"/>
      <c r="E4" s="89"/>
      <c r="F4" s="89"/>
      <c r="G4" s="89"/>
      <c r="H4" s="89"/>
      <c r="I4" s="89"/>
      <c r="J4" s="89"/>
      <c r="K4" s="89"/>
      <c r="L4" s="89"/>
      <c r="M4" s="89"/>
      <c r="N4" s="89"/>
      <c r="O4" s="89"/>
      <c r="P4" s="89"/>
      <c r="Q4" s="89"/>
      <c r="R4" s="1"/>
    </row>
    <row r="5" spans="1:23" ht="16.5" customHeight="1">
      <c r="A5" s="1"/>
      <c r="B5" s="1"/>
      <c r="C5" s="1"/>
      <c r="D5" s="150" t="s">
        <v>113</v>
      </c>
      <c r="E5" s="150"/>
      <c r="F5" s="150"/>
      <c r="G5" s="150"/>
      <c r="H5" s="150"/>
      <c r="I5" s="150"/>
      <c r="J5" s="150"/>
      <c r="K5" s="150"/>
      <c r="L5" s="150"/>
      <c r="M5" s="150"/>
      <c r="N5" s="150"/>
      <c r="O5" s="150"/>
      <c r="P5" s="150"/>
      <c r="Q5" s="150"/>
      <c r="R5" s="1"/>
    </row>
    <row r="6" spans="1:23" ht="12.75" customHeight="1">
      <c r="A6" s="152" t="s">
        <v>98</v>
      </c>
      <c r="B6" s="152"/>
      <c r="C6" s="152"/>
      <c r="D6" s="180" t="s">
        <v>0</v>
      </c>
      <c r="E6" s="126"/>
      <c r="F6" s="190" t="s">
        <v>44</v>
      </c>
      <c r="G6" s="190"/>
      <c r="H6" s="190"/>
      <c r="I6" s="190"/>
      <c r="J6" s="190"/>
      <c r="K6" s="190"/>
      <c r="L6" s="190"/>
      <c r="M6" s="190"/>
      <c r="N6" s="190"/>
      <c r="O6" s="190"/>
      <c r="P6" s="190"/>
      <c r="Q6" s="190"/>
      <c r="R6" s="1"/>
    </row>
    <row r="7" spans="1:23">
      <c r="A7" s="153"/>
      <c r="B7" s="153"/>
      <c r="C7" s="153"/>
      <c r="D7" s="154"/>
      <c r="E7" s="123"/>
      <c r="F7" s="129" t="s">
        <v>40</v>
      </c>
      <c r="G7" s="129"/>
      <c r="H7" s="129" t="s">
        <v>37</v>
      </c>
      <c r="I7" s="129"/>
      <c r="J7" s="129" t="s">
        <v>38</v>
      </c>
      <c r="K7" s="129"/>
      <c r="L7" s="129" t="s">
        <v>39</v>
      </c>
      <c r="M7" s="129"/>
      <c r="N7" s="191" t="s">
        <v>45</v>
      </c>
      <c r="O7" s="191"/>
      <c r="P7" s="189" t="s">
        <v>29</v>
      </c>
      <c r="Q7" s="191"/>
      <c r="R7" s="1"/>
    </row>
    <row r="8" spans="1:23">
      <c r="A8" s="177" t="s">
        <v>0</v>
      </c>
      <c r="B8" s="177"/>
      <c r="C8" s="177"/>
      <c r="D8" s="20">
        <v>929864</v>
      </c>
      <c r="E8" s="22" t="s">
        <v>137</v>
      </c>
      <c r="F8" s="20">
        <v>64029</v>
      </c>
      <c r="G8" s="20" t="s">
        <v>137</v>
      </c>
      <c r="H8" s="20">
        <v>145618</v>
      </c>
      <c r="I8" s="20" t="s">
        <v>137</v>
      </c>
      <c r="J8" s="20">
        <v>159614</v>
      </c>
      <c r="K8" s="20" t="s">
        <v>137</v>
      </c>
      <c r="L8" s="20">
        <v>195047</v>
      </c>
      <c r="M8" s="20" t="s">
        <v>137</v>
      </c>
      <c r="N8" s="20">
        <v>365365</v>
      </c>
      <c r="O8" s="82" t="s">
        <v>137</v>
      </c>
      <c r="P8" s="20">
        <v>191</v>
      </c>
      <c r="Q8" s="82"/>
      <c r="R8" s="1"/>
      <c r="S8" s="135"/>
      <c r="T8" s="135"/>
      <c r="U8" s="135"/>
      <c r="V8" s="135"/>
      <c r="W8" s="135"/>
    </row>
    <row r="9" spans="1:23">
      <c r="A9" s="102"/>
      <c r="B9" s="103" t="s">
        <v>99</v>
      </c>
      <c r="D9" s="27">
        <v>35922</v>
      </c>
      <c r="E9" s="20" t="s">
        <v>137</v>
      </c>
      <c r="F9" s="27">
        <v>434</v>
      </c>
      <c r="G9" s="27" t="s">
        <v>41</v>
      </c>
      <c r="H9" s="27">
        <v>3137</v>
      </c>
      <c r="I9" s="27" t="s">
        <v>137</v>
      </c>
      <c r="J9" s="27">
        <v>5461</v>
      </c>
      <c r="K9" s="27" t="s">
        <v>137</v>
      </c>
      <c r="L9" s="27">
        <v>6632</v>
      </c>
      <c r="M9" s="27" t="s">
        <v>137</v>
      </c>
      <c r="N9" s="27">
        <v>20258</v>
      </c>
      <c r="O9" s="82" t="s">
        <v>137</v>
      </c>
      <c r="P9" s="27">
        <v>0</v>
      </c>
      <c r="Q9" s="82" t="s">
        <v>111</v>
      </c>
      <c r="R9" s="1"/>
      <c r="S9" s="135"/>
      <c r="T9" s="135"/>
      <c r="U9" s="135"/>
      <c r="V9" s="135"/>
      <c r="W9" s="135"/>
    </row>
    <row r="10" spans="1:23">
      <c r="B10" s="22" t="s">
        <v>82</v>
      </c>
      <c r="D10" s="27">
        <v>68114</v>
      </c>
      <c r="E10" s="27" t="s">
        <v>137</v>
      </c>
      <c r="F10" s="27">
        <v>0</v>
      </c>
      <c r="G10" s="27" t="s">
        <v>41</v>
      </c>
      <c r="H10" s="27">
        <v>618</v>
      </c>
      <c r="I10" s="27" t="s">
        <v>41</v>
      </c>
      <c r="J10" s="27">
        <v>3252</v>
      </c>
      <c r="K10" s="27" t="s">
        <v>41</v>
      </c>
      <c r="L10" s="27">
        <v>6377</v>
      </c>
      <c r="M10" s="27" t="s">
        <v>137</v>
      </c>
      <c r="N10" s="27">
        <v>57867</v>
      </c>
      <c r="O10" s="82" t="s">
        <v>137</v>
      </c>
      <c r="P10" s="27">
        <v>0</v>
      </c>
      <c r="Q10" s="82" t="s">
        <v>111</v>
      </c>
      <c r="R10" s="1"/>
      <c r="S10" s="135"/>
      <c r="T10" s="135"/>
      <c r="U10" s="135"/>
      <c r="V10" s="135"/>
      <c r="W10" s="135"/>
    </row>
    <row r="11" spans="1:23">
      <c r="B11" s="97" t="s">
        <v>83</v>
      </c>
      <c r="D11" s="27">
        <v>126975</v>
      </c>
      <c r="E11" s="27" t="s">
        <v>137</v>
      </c>
      <c r="F11" s="27">
        <v>0</v>
      </c>
      <c r="G11" s="27" t="s">
        <v>41</v>
      </c>
      <c r="H11" s="27">
        <v>3785</v>
      </c>
      <c r="I11" s="27" t="s">
        <v>41</v>
      </c>
      <c r="J11" s="27">
        <v>18755</v>
      </c>
      <c r="K11" s="27" t="s">
        <v>137</v>
      </c>
      <c r="L11" s="27">
        <v>28442</v>
      </c>
      <c r="M11" s="27" t="s">
        <v>137</v>
      </c>
      <c r="N11" s="27">
        <v>75993</v>
      </c>
      <c r="O11" s="82" t="s">
        <v>137</v>
      </c>
      <c r="P11" s="27">
        <v>0</v>
      </c>
      <c r="Q11" s="82" t="s">
        <v>111</v>
      </c>
      <c r="R11" s="1"/>
      <c r="S11" s="135"/>
      <c r="T11" s="135"/>
      <c r="U11" s="135"/>
      <c r="V11" s="135"/>
      <c r="W11" s="135"/>
    </row>
    <row r="12" spans="1:23">
      <c r="B12" s="22" t="s">
        <v>84</v>
      </c>
      <c r="D12" s="27">
        <v>177666</v>
      </c>
      <c r="E12" s="27" t="s">
        <v>137</v>
      </c>
      <c r="F12" s="27">
        <v>2046</v>
      </c>
      <c r="G12" s="27" t="s">
        <v>41</v>
      </c>
      <c r="H12" s="27">
        <v>12769</v>
      </c>
      <c r="I12" s="27" t="s">
        <v>137</v>
      </c>
      <c r="J12" s="27">
        <v>31909</v>
      </c>
      <c r="K12" s="27" t="s">
        <v>137</v>
      </c>
      <c r="L12" s="27">
        <v>59616</v>
      </c>
      <c r="M12" s="27" t="s">
        <v>137</v>
      </c>
      <c r="N12" s="27">
        <v>71135</v>
      </c>
      <c r="O12" s="82" t="s">
        <v>137</v>
      </c>
      <c r="P12" s="27">
        <v>191</v>
      </c>
      <c r="Q12" s="82" t="s">
        <v>41</v>
      </c>
      <c r="R12" s="1"/>
      <c r="S12" s="135"/>
      <c r="T12" s="135"/>
      <c r="U12" s="135"/>
      <c r="V12" s="135"/>
      <c r="W12" s="135"/>
    </row>
    <row r="13" spans="1:23">
      <c r="B13" s="22" t="s">
        <v>105</v>
      </c>
      <c r="D13" s="27">
        <v>287626</v>
      </c>
      <c r="E13" s="27" t="s">
        <v>137</v>
      </c>
      <c r="F13" s="27">
        <v>55003</v>
      </c>
      <c r="G13" s="27" t="s">
        <v>137</v>
      </c>
      <c r="H13" s="27">
        <v>44297</v>
      </c>
      <c r="I13" s="27" t="s">
        <v>137</v>
      </c>
      <c r="J13" s="27">
        <v>50758</v>
      </c>
      <c r="K13" s="27" t="s">
        <v>137</v>
      </c>
      <c r="L13" s="27">
        <v>55187</v>
      </c>
      <c r="M13" s="27" t="s">
        <v>137</v>
      </c>
      <c r="N13" s="27">
        <v>82381</v>
      </c>
      <c r="O13" s="82" t="s">
        <v>137</v>
      </c>
      <c r="P13" s="27">
        <v>0</v>
      </c>
      <c r="Q13" s="82" t="s">
        <v>111</v>
      </c>
      <c r="R13" s="1"/>
      <c r="S13" s="135"/>
      <c r="T13" s="135"/>
      <c r="U13" s="135"/>
      <c r="V13" s="135"/>
      <c r="W13" s="135"/>
    </row>
    <row r="14" spans="1:23">
      <c r="B14" s="22" t="s">
        <v>106</v>
      </c>
      <c r="D14" s="27">
        <v>232549</v>
      </c>
      <c r="E14" s="27" t="s">
        <v>137</v>
      </c>
      <c r="F14" s="27">
        <v>6546</v>
      </c>
      <c r="G14" s="27" t="s">
        <v>137</v>
      </c>
      <c r="H14" s="27">
        <v>80816</v>
      </c>
      <c r="I14" s="27" t="s">
        <v>137</v>
      </c>
      <c r="J14" s="27">
        <v>48663</v>
      </c>
      <c r="K14" s="27" t="s">
        <v>137</v>
      </c>
      <c r="L14" s="27">
        <v>38793</v>
      </c>
      <c r="M14" s="27" t="s">
        <v>137</v>
      </c>
      <c r="N14" s="27">
        <v>57731</v>
      </c>
      <c r="O14" s="82" t="s">
        <v>137</v>
      </c>
      <c r="P14" s="27">
        <v>0</v>
      </c>
      <c r="Q14" s="82" t="s">
        <v>111</v>
      </c>
      <c r="R14" s="1"/>
      <c r="S14" s="135"/>
      <c r="T14" s="135"/>
      <c r="U14" s="135"/>
      <c r="V14" s="135"/>
      <c r="W14" s="135"/>
    </row>
    <row r="15" spans="1:23">
      <c r="B15" s="22" t="s">
        <v>29</v>
      </c>
      <c r="D15" s="27">
        <v>1012</v>
      </c>
      <c r="E15" s="27" t="s">
        <v>41</v>
      </c>
      <c r="F15" s="27">
        <v>0</v>
      </c>
      <c r="G15" s="27" t="s">
        <v>41</v>
      </c>
      <c r="H15" s="27">
        <v>196</v>
      </c>
      <c r="I15" s="27" t="s">
        <v>41</v>
      </c>
      <c r="J15" s="27">
        <v>816</v>
      </c>
      <c r="K15" s="27" t="s">
        <v>41</v>
      </c>
      <c r="L15" s="27">
        <v>0</v>
      </c>
      <c r="M15" s="27" t="s">
        <v>41</v>
      </c>
      <c r="N15" s="27">
        <v>0</v>
      </c>
      <c r="O15" s="82" t="s">
        <v>41</v>
      </c>
      <c r="P15" s="27">
        <v>0</v>
      </c>
      <c r="Q15" s="82"/>
      <c r="R15" s="1"/>
      <c r="S15" s="135"/>
      <c r="T15" s="135"/>
      <c r="U15" s="135"/>
      <c r="V15" s="135"/>
      <c r="W15" s="135"/>
    </row>
    <row r="16" spans="1:23">
      <c r="D16" s="27"/>
      <c r="E16" s="27"/>
      <c r="F16" s="27"/>
      <c r="G16" s="27"/>
      <c r="H16" s="27"/>
      <c r="I16" s="27"/>
      <c r="J16" s="27"/>
      <c r="K16" s="27"/>
      <c r="L16" s="27"/>
      <c r="M16" s="27"/>
      <c r="N16" s="27"/>
      <c r="O16" s="82"/>
      <c r="P16" s="27"/>
      <c r="Q16" s="82"/>
      <c r="R16" s="1"/>
      <c r="S16" s="135"/>
      <c r="T16" s="135"/>
      <c r="U16" s="135"/>
      <c r="V16" s="135"/>
      <c r="W16" s="135"/>
    </row>
    <row r="17" spans="1:23">
      <c r="A17" s="177" t="s">
        <v>102</v>
      </c>
      <c r="B17" s="178"/>
      <c r="C17" s="178"/>
      <c r="D17" s="20">
        <v>433335</v>
      </c>
      <c r="E17" s="22" t="s">
        <v>137</v>
      </c>
      <c r="F17" s="20">
        <v>51704</v>
      </c>
      <c r="G17" s="20" t="s">
        <v>137</v>
      </c>
      <c r="H17" s="20">
        <v>90931</v>
      </c>
      <c r="I17" s="20" t="s">
        <v>137</v>
      </c>
      <c r="J17" s="20">
        <v>63520</v>
      </c>
      <c r="K17" s="20" t="s">
        <v>137</v>
      </c>
      <c r="L17" s="20">
        <v>52915</v>
      </c>
      <c r="M17" s="20" t="s">
        <v>137</v>
      </c>
      <c r="N17" s="20">
        <v>174265</v>
      </c>
      <c r="O17" s="82" t="s">
        <v>137</v>
      </c>
      <c r="P17" s="20">
        <v>0</v>
      </c>
      <c r="Q17" s="82"/>
      <c r="R17" s="1"/>
      <c r="S17" s="135"/>
      <c r="T17" s="135"/>
      <c r="U17" s="135"/>
      <c r="V17" s="135"/>
      <c r="W17" s="135"/>
    </row>
    <row r="18" spans="1:23">
      <c r="B18" s="103" t="s">
        <v>99</v>
      </c>
      <c r="D18" s="27">
        <v>9604</v>
      </c>
      <c r="E18" s="20" t="s">
        <v>137</v>
      </c>
      <c r="F18" s="27">
        <v>217</v>
      </c>
      <c r="G18" s="27" t="s">
        <v>41</v>
      </c>
      <c r="H18" s="27">
        <v>468</v>
      </c>
      <c r="I18" s="27" t="s">
        <v>41</v>
      </c>
      <c r="J18" s="27">
        <v>673</v>
      </c>
      <c r="K18" s="27" t="s">
        <v>41</v>
      </c>
      <c r="L18" s="27">
        <v>303</v>
      </c>
      <c r="M18" s="27" t="s">
        <v>41</v>
      </c>
      <c r="N18" s="27">
        <v>7943</v>
      </c>
      <c r="O18" s="82" t="s">
        <v>137</v>
      </c>
      <c r="P18" s="27">
        <v>0</v>
      </c>
      <c r="Q18" s="82" t="s">
        <v>111</v>
      </c>
      <c r="R18" s="1"/>
      <c r="S18" s="135"/>
      <c r="T18" s="135"/>
      <c r="U18" s="135"/>
      <c r="V18" s="135"/>
      <c r="W18" s="135"/>
    </row>
    <row r="19" spans="1:23">
      <c r="B19" s="22" t="s">
        <v>82</v>
      </c>
      <c r="D19" s="27">
        <v>29281</v>
      </c>
      <c r="E19" s="27" t="s">
        <v>137</v>
      </c>
      <c r="F19" s="27">
        <v>0</v>
      </c>
      <c r="G19" s="27" t="s">
        <v>41</v>
      </c>
      <c r="H19" s="27">
        <v>484</v>
      </c>
      <c r="I19" s="27" t="s">
        <v>41</v>
      </c>
      <c r="J19" s="27">
        <v>834</v>
      </c>
      <c r="K19" s="27" t="s">
        <v>41</v>
      </c>
      <c r="L19" s="27">
        <v>801</v>
      </c>
      <c r="M19" s="27" t="s">
        <v>41</v>
      </c>
      <c r="N19" s="27">
        <v>27162</v>
      </c>
      <c r="O19" s="82" t="s">
        <v>137</v>
      </c>
      <c r="P19" s="27">
        <v>0</v>
      </c>
      <c r="Q19" s="82" t="s">
        <v>111</v>
      </c>
      <c r="R19" s="1"/>
    </row>
    <row r="20" spans="1:23">
      <c r="B20" s="22" t="s">
        <v>83</v>
      </c>
      <c r="D20" s="27">
        <v>36326</v>
      </c>
      <c r="E20" s="27" t="s">
        <v>137</v>
      </c>
      <c r="F20" s="27">
        <v>0</v>
      </c>
      <c r="G20" s="27" t="s">
        <v>41</v>
      </c>
      <c r="H20" s="27">
        <v>2732</v>
      </c>
      <c r="I20" s="27" t="s">
        <v>41</v>
      </c>
      <c r="J20" s="27">
        <v>5479</v>
      </c>
      <c r="K20" s="27" t="s">
        <v>137</v>
      </c>
      <c r="L20" s="27">
        <v>4007</v>
      </c>
      <c r="M20" s="27" t="s">
        <v>41</v>
      </c>
      <c r="N20" s="27">
        <v>24108</v>
      </c>
      <c r="O20" s="82" t="s">
        <v>137</v>
      </c>
      <c r="P20" s="27">
        <v>0</v>
      </c>
      <c r="Q20" s="82" t="s">
        <v>111</v>
      </c>
      <c r="R20" s="1"/>
    </row>
    <row r="21" spans="1:23">
      <c r="B21" s="22" t="s">
        <v>84</v>
      </c>
      <c r="D21" s="27">
        <v>48458</v>
      </c>
      <c r="E21" s="27" t="s">
        <v>137</v>
      </c>
      <c r="F21" s="27">
        <v>865</v>
      </c>
      <c r="G21" s="27" t="s">
        <v>41</v>
      </c>
      <c r="H21" s="27">
        <v>6444</v>
      </c>
      <c r="I21" s="27" t="s">
        <v>137</v>
      </c>
      <c r="J21" s="27">
        <v>6683</v>
      </c>
      <c r="K21" s="27" t="s">
        <v>137</v>
      </c>
      <c r="L21" s="27">
        <v>8806</v>
      </c>
      <c r="M21" s="27" t="s">
        <v>137</v>
      </c>
      <c r="N21" s="27">
        <v>25660</v>
      </c>
      <c r="O21" s="82" t="s">
        <v>137</v>
      </c>
      <c r="P21" s="27">
        <v>0</v>
      </c>
      <c r="Q21" s="82"/>
      <c r="R21" s="1"/>
    </row>
    <row r="22" spans="1:23">
      <c r="B22" s="22" t="s">
        <v>105</v>
      </c>
      <c r="D22" s="27">
        <v>176939</v>
      </c>
      <c r="E22" s="27" t="s">
        <v>137</v>
      </c>
      <c r="F22" s="27">
        <v>46606</v>
      </c>
      <c r="G22" s="27" t="s">
        <v>137</v>
      </c>
      <c r="H22" s="27">
        <v>31144</v>
      </c>
      <c r="I22" s="27" t="s">
        <v>137</v>
      </c>
      <c r="J22" s="27">
        <v>27583</v>
      </c>
      <c r="K22" s="27" t="s">
        <v>137</v>
      </c>
      <c r="L22" s="27">
        <v>20077</v>
      </c>
      <c r="M22" s="27" t="s">
        <v>137</v>
      </c>
      <c r="N22" s="27">
        <v>51529</v>
      </c>
      <c r="O22" s="82" t="s">
        <v>137</v>
      </c>
      <c r="P22" s="27">
        <v>0</v>
      </c>
      <c r="Q22" s="82" t="s">
        <v>111</v>
      </c>
      <c r="R22" s="1"/>
    </row>
    <row r="23" spans="1:23">
      <c r="B23" s="22" t="s">
        <v>106</v>
      </c>
      <c r="D23" s="27">
        <v>132576</v>
      </c>
      <c r="E23" s="27" t="s">
        <v>137</v>
      </c>
      <c r="F23" s="27">
        <v>4016</v>
      </c>
      <c r="G23" s="27" t="s">
        <v>137</v>
      </c>
      <c r="H23" s="27">
        <v>49508</v>
      </c>
      <c r="I23" s="27" t="s">
        <v>137</v>
      </c>
      <c r="J23" s="27">
        <v>22268</v>
      </c>
      <c r="K23" s="27" t="s">
        <v>137</v>
      </c>
      <c r="L23" s="27">
        <v>18921</v>
      </c>
      <c r="M23" s="27" t="s">
        <v>137</v>
      </c>
      <c r="N23" s="27">
        <v>37863</v>
      </c>
      <c r="O23" s="82" t="s">
        <v>137</v>
      </c>
      <c r="P23" s="27">
        <v>0</v>
      </c>
      <c r="Q23" s="82" t="s">
        <v>111</v>
      </c>
      <c r="R23" s="1"/>
    </row>
    <row r="24" spans="1:23">
      <c r="B24" s="22" t="s">
        <v>29</v>
      </c>
      <c r="D24" s="27">
        <v>151</v>
      </c>
      <c r="E24" s="27" t="s">
        <v>41</v>
      </c>
      <c r="F24" s="27">
        <v>0</v>
      </c>
      <c r="G24" s="27" t="s">
        <v>41</v>
      </c>
      <c r="H24" s="27">
        <v>151</v>
      </c>
      <c r="I24" s="27" t="s">
        <v>41</v>
      </c>
      <c r="J24" s="27">
        <v>0</v>
      </c>
      <c r="K24" s="27" t="s">
        <v>41</v>
      </c>
      <c r="L24" s="27">
        <v>0</v>
      </c>
      <c r="M24" s="27" t="s">
        <v>41</v>
      </c>
      <c r="N24" s="27">
        <v>0</v>
      </c>
      <c r="O24" s="82" t="s">
        <v>41</v>
      </c>
      <c r="P24" s="27">
        <v>0</v>
      </c>
      <c r="Q24" s="82"/>
      <c r="R24" s="1"/>
    </row>
    <row r="25" spans="1:23">
      <c r="D25" s="27"/>
      <c r="E25" s="27"/>
      <c r="F25" s="27"/>
      <c r="G25" s="27"/>
      <c r="H25" s="27"/>
      <c r="I25" s="27"/>
      <c r="J25" s="27"/>
      <c r="K25" s="27"/>
      <c r="L25" s="27"/>
      <c r="M25" s="27"/>
      <c r="N25" s="27"/>
      <c r="O25" s="82"/>
      <c r="P25" s="27"/>
      <c r="Q25" s="82"/>
      <c r="R25" s="1"/>
    </row>
    <row r="26" spans="1:23">
      <c r="A26" s="177" t="s">
        <v>103</v>
      </c>
      <c r="B26" s="178"/>
      <c r="C26" s="178"/>
      <c r="D26" s="20">
        <v>496529</v>
      </c>
      <c r="E26" s="20" t="s">
        <v>137</v>
      </c>
      <c r="F26" s="20">
        <v>12325</v>
      </c>
      <c r="G26" s="20" t="s">
        <v>137</v>
      </c>
      <c r="H26" s="20">
        <v>54687</v>
      </c>
      <c r="I26" s="20" t="s">
        <v>137</v>
      </c>
      <c r="J26" s="20">
        <v>96094</v>
      </c>
      <c r="K26" s="20" t="s">
        <v>137</v>
      </c>
      <c r="L26" s="20">
        <v>142132</v>
      </c>
      <c r="M26" s="20" t="s">
        <v>137</v>
      </c>
      <c r="N26" s="20">
        <v>191100</v>
      </c>
      <c r="O26" s="82" t="s">
        <v>137</v>
      </c>
      <c r="P26" s="20">
        <v>0</v>
      </c>
      <c r="Q26" s="82"/>
      <c r="R26" s="1"/>
    </row>
    <row r="27" spans="1:23">
      <c r="B27" s="103" t="s">
        <v>99</v>
      </c>
      <c r="D27" s="27">
        <v>26318</v>
      </c>
      <c r="E27" s="27" t="s">
        <v>137</v>
      </c>
      <c r="F27" s="27">
        <v>217</v>
      </c>
      <c r="G27" s="27" t="s">
        <v>41</v>
      </c>
      <c r="H27" s="27">
        <v>2669</v>
      </c>
      <c r="I27" s="27" t="s">
        <v>137</v>
      </c>
      <c r="J27" s="27">
        <v>4788</v>
      </c>
      <c r="K27" s="27" t="s">
        <v>137</v>
      </c>
      <c r="L27" s="27">
        <v>6329</v>
      </c>
      <c r="M27" s="27" t="s">
        <v>137</v>
      </c>
      <c r="N27" s="27">
        <v>12315</v>
      </c>
      <c r="O27" s="82" t="s">
        <v>137</v>
      </c>
      <c r="P27" s="27">
        <v>0</v>
      </c>
      <c r="Q27" s="82" t="s">
        <v>111</v>
      </c>
      <c r="R27" s="1"/>
    </row>
    <row r="28" spans="1:23">
      <c r="B28" s="22" t="s">
        <v>82</v>
      </c>
      <c r="D28" s="27">
        <v>38833</v>
      </c>
      <c r="E28" s="27" t="s">
        <v>137</v>
      </c>
      <c r="F28" s="27">
        <v>0</v>
      </c>
      <c r="G28" s="27" t="s">
        <v>41</v>
      </c>
      <c r="H28" s="27">
        <v>134</v>
      </c>
      <c r="I28" s="27" t="s">
        <v>41</v>
      </c>
      <c r="J28" s="27">
        <v>2418</v>
      </c>
      <c r="K28" s="27" t="s">
        <v>41</v>
      </c>
      <c r="L28" s="27">
        <v>5576</v>
      </c>
      <c r="M28" s="27" t="s">
        <v>137</v>
      </c>
      <c r="N28" s="27">
        <v>30705</v>
      </c>
      <c r="O28" s="82" t="s">
        <v>137</v>
      </c>
      <c r="P28" s="27">
        <v>0</v>
      </c>
      <c r="Q28" s="82" t="s">
        <v>111</v>
      </c>
      <c r="R28" s="1"/>
    </row>
    <row r="29" spans="1:23">
      <c r="B29" s="22" t="s">
        <v>83</v>
      </c>
      <c r="D29" s="27">
        <v>90649</v>
      </c>
      <c r="E29" s="27" t="s">
        <v>137</v>
      </c>
      <c r="F29" s="27">
        <v>0</v>
      </c>
      <c r="G29" s="27" t="s">
        <v>41</v>
      </c>
      <c r="H29" s="27">
        <v>1053</v>
      </c>
      <c r="I29" s="27" t="s">
        <v>41</v>
      </c>
      <c r="J29" s="27">
        <v>13276</v>
      </c>
      <c r="K29" s="27" t="s">
        <v>137</v>
      </c>
      <c r="L29" s="27">
        <v>24435</v>
      </c>
      <c r="M29" s="27" t="s">
        <v>137</v>
      </c>
      <c r="N29" s="27">
        <v>51885</v>
      </c>
      <c r="O29" s="82" t="s">
        <v>137</v>
      </c>
      <c r="P29" s="27">
        <v>0</v>
      </c>
      <c r="Q29" s="82" t="s">
        <v>111</v>
      </c>
      <c r="R29" s="1"/>
    </row>
    <row r="30" spans="1:23">
      <c r="B30" s="22" t="s">
        <v>84</v>
      </c>
      <c r="D30" s="27">
        <v>129208</v>
      </c>
      <c r="E30" s="27" t="s">
        <v>137</v>
      </c>
      <c r="F30" s="27">
        <v>1181</v>
      </c>
      <c r="G30" s="27" t="s">
        <v>41</v>
      </c>
      <c r="H30" s="27">
        <v>6325</v>
      </c>
      <c r="I30" s="27" t="s">
        <v>137</v>
      </c>
      <c r="J30" s="27">
        <v>25226</v>
      </c>
      <c r="K30" s="27" t="s">
        <v>137</v>
      </c>
      <c r="L30" s="27">
        <v>50810</v>
      </c>
      <c r="M30" s="27" t="s">
        <v>137</v>
      </c>
      <c r="N30" s="27">
        <v>45475</v>
      </c>
      <c r="O30" s="82" t="s">
        <v>137</v>
      </c>
      <c r="P30" s="27">
        <v>191</v>
      </c>
      <c r="Q30" s="82" t="s">
        <v>41</v>
      </c>
      <c r="R30" s="1"/>
    </row>
    <row r="31" spans="1:23">
      <c r="B31" s="22" t="s">
        <v>105</v>
      </c>
      <c r="D31" s="27">
        <v>110687</v>
      </c>
      <c r="E31" s="27" t="s">
        <v>137</v>
      </c>
      <c r="F31" s="27">
        <v>8397</v>
      </c>
      <c r="G31" s="27" t="s">
        <v>137</v>
      </c>
      <c r="H31" s="27">
        <v>13153</v>
      </c>
      <c r="I31" s="27" t="s">
        <v>137</v>
      </c>
      <c r="J31" s="27">
        <v>23175</v>
      </c>
      <c r="K31" s="27" t="s">
        <v>137</v>
      </c>
      <c r="L31" s="27">
        <v>35110</v>
      </c>
      <c r="M31" s="27" t="s">
        <v>137</v>
      </c>
      <c r="N31" s="27">
        <v>30852</v>
      </c>
      <c r="O31" s="82" t="s">
        <v>137</v>
      </c>
      <c r="P31" s="27">
        <v>0</v>
      </c>
      <c r="Q31" s="82" t="s">
        <v>111</v>
      </c>
      <c r="R31" s="1"/>
    </row>
    <row r="32" spans="1:23">
      <c r="B32" s="22" t="s">
        <v>106</v>
      </c>
      <c r="D32" s="27">
        <v>99973</v>
      </c>
      <c r="E32" s="27" t="s">
        <v>137</v>
      </c>
      <c r="F32" s="27">
        <v>2530</v>
      </c>
      <c r="G32" s="27" t="s">
        <v>41</v>
      </c>
      <c r="H32" s="27">
        <v>31308</v>
      </c>
      <c r="I32" s="27" t="s">
        <v>137</v>
      </c>
      <c r="J32" s="27">
        <v>26395</v>
      </c>
      <c r="K32" s="27" t="s">
        <v>137</v>
      </c>
      <c r="L32" s="27">
        <v>19872</v>
      </c>
      <c r="M32" s="27" t="s">
        <v>137</v>
      </c>
      <c r="N32" s="27">
        <v>19868</v>
      </c>
      <c r="O32" s="82" t="s">
        <v>137</v>
      </c>
      <c r="P32" s="27">
        <v>0</v>
      </c>
      <c r="Q32" s="82" t="s">
        <v>111</v>
      </c>
      <c r="R32" s="1"/>
    </row>
    <row r="33" spans="1:18">
      <c r="A33" s="104"/>
      <c r="B33" s="104" t="s">
        <v>29</v>
      </c>
      <c r="C33" s="104"/>
      <c r="D33" s="105">
        <v>861</v>
      </c>
      <c r="E33" s="105" t="s">
        <v>41</v>
      </c>
      <c r="F33" s="105">
        <v>0</v>
      </c>
      <c r="G33" s="105" t="s">
        <v>41</v>
      </c>
      <c r="H33" s="105">
        <v>45</v>
      </c>
      <c r="I33" s="105" t="s">
        <v>41</v>
      </c>
      <c r="J33" s="105">
        <v>816</v>
      </c>
      <c r="K33" s="105" t="s">
        <v>41</v>
      </c>
      <c r="L33" s="105">
        <v>0</v>
      </c>
      <c r="M33" s="105" t="s">
        <v>41</v>
      </c>
      <c r="N33" s="105">
        <v>0</v>
      </c>
      <c r="O33" s="106" t="s">
        <v>41</v>
      </c>
      <c r="P33" s="105">
        <v>0</v>
      </c>
      <c r="Q33" s="106"/>
      <c r="R33" s="1"/>
    </row>
    <row r="34" spans="1:18">
      <c r="R34" s="1"/>
    </row>
    <row r="35" spans="1:18">
      <c r="A35" s="97"/>
      <c r="B35" s="97"/>
      <c r="C35" s="97"/>
      <c r="D35" s="150" t="s">
        <v>114</v>
      </c>
      <c r="E35" s="150"/>
      <c r="F35" s="150"/>
      <c r="G35" s="150"/>
      <c r="H35" s="150"/>
      <c r="I35" s="150"/>
      <c r="J35" s="150"/>
      <c r="K35" s="150"/>
      <c r="L35" s="150"/>
      <c r="M35" s="150"/>
      <c r="N35" s="150"/>
      <c r="O35" s="150"/>
      <c r="P35" s="107"/>
      <c r="Q35" s="107"/>
      <c r="R35" s="1"/>
    </row>
    <row r="36" spans="1:18" ht="12.75" customHeight="1">
      <c r="A36" s="184" t="s">
        <v>98</v>
      </c>
      <c r="B36" s="184"/>
      <c r="C36" s="184"/>
      <c r="D36" s="186" t="s">
        <v>0</v>
      </c>
      <c r="E36" s="116"/>
      <c r="F36" s="188" t="s">
        <v>44</v>
      </c>
      <c r="G36" s="188"/>
      <c r="H36" s="188"/>
      <c r="I36" s="188"/>
      <c r="J36" s="188"/>
      <c r="K36" s="188"/>
      <c r="L36" s="188"/>
      <c r="M36" s="188"/>
      <c r="N36" s="188"/>
      <c r="O36" s="188"/>
      <c r="P36" s="108"/>
      <c r="Q36" s="108"/>
      <c r="R36" s="1"/>
    </row>
    <row r="37" spans="1:18">
      <c r="A37" s="185"/>
      <c r="B37" s="185"/>
      <c r="C37" s="185"/>
      <c r="D37" s="187"/>
      <c r="E37" s="117"/>
      <c r="F37" s="118" t="s">
        <v>40</v>
      </c>
      <c r="G37" s="118"/>
      <c r="H37" s="118" t="s">
        <v>37</v>
      </c>
      <c r="I37" s="118"/>
      <c r="J37" s="118" t="s">
        <v>38</v>
      </c>
      <c r="K37" s="118"/>
      <c r="L37" s="118" t="s">
        <v>39</v>
      </c>
      <c r="M37" s="118"/>
      <c r="N37" s="189" t="s">
        <v>45</v>
      </c>
      <c r="O37" s="189"/>
      <c r="P37" s="97"/>
      <c r="Q37" s="97"/>
      <c r="R37" s="1"/>
    </row>
    <row r="38" spans="1:18">
      <c r="A38" s="177" t="s">
        <v>0</v>
      </c>
      <c r="B38" s="177"/>
      <c r="C38" s="177"/>
      <c r="D38" s="83">
        <f>SUM(D39:D44)</f>
        <v>100</v>
      </c>
      <c r="E38" s="83"/>
      <c r="F38" s="83">
        <f>SUM(F39:F44)</f>
        <v>100</v>
      </c>
      <c r="G38" s="83"/>
      <c r="H38" s="83">
        <f>SUM(H39:H44)</f>
        <v>100</v>
      </c>
      <c r="I38" s="83"/>
      <c r="J38" s="83">
        <f>SUM(J39:J44)</f>
        <v>100</v>
      </c>
      <c r="K38" s="83"/>
      <c r="L38" s="83">
        <f>SUM(L39:L44)</f>
        <v>100</v>
      </c>
      <c r="M38" s="83"/>
      <c r="N38" s="83">
        <f>SUM(N39:N44)</f>
        <v>100</v>
      </c>
      <c r="O38" s="82" t="s">
        <v>111</v>
      </c>
      <c r="P38" s="97"/>
      <c r="Q38" s="97"/>
      <c r="R38" s="1"/>
    </row>
    <row r="39" spans="1:18">
      <c r="A39" s="102"/>
      <c r="B39" s="109" t="s">
        <v>99</v>
      </c>
      <c r="C39" s="97"/>
      <c r="D39" s="85">
        <f t="shared" ref="D39:D44" si="0">D9/(D$8-D$15)*100</f>
        <v>3.8673545408741115</v>
      </c>
      <c r="E39" s="85"/>
      <c r="F39" s="85">
        <f t="shared" ref="F39:F44" si="1">F9/(F$8-F$15)*100</f>
        <v>0.67781786378047448</v>
      </c>
      <c r="G39" s="27"/>
      <c r="H39" s="85">
        <f>H9/(H$8-H$15)*100</f>
        <v>2.1571701668248271</v>
      </c>
      <c r="I39" s="85"/>
      <c r="J39" s="85">
        <f>J9/(J$8-J$15)*100</f>
        <v>3.4389601884154715</v>
      </c>
      <c r="K39" s="85"/>
      <c r="L39" s="85">
        <f>L9/(L$8-L$15)*100</f>
        <v>3.4002061041697647</v>
      </c>
      <c r="M39" s="85"/>
      <c r="N39" s="85">
        <f>N9/(N$8-N$15)*100</f>
        <v>5.5445923939074628</v>
      </c>
      <c r="P39" s="97"/>
      <c r="Q39" s="97"/>
      <c r="R39" s="1"/>
    </row>
    <row r="40" spans="1:18">
      <c r="A40" s="97"/>
      <c r="B40" s="97" t="s">
        <v>82</v>
      </c>
      <c r="C40" s="97"/>
      <c r="D40" s="85">
        <f t="shared" si="0"/>
        <v>7.3331381102694504</v>
      </c>
      <c r="E40" s="85"/>
      <c r="F40" s="85">
        <f t="shared" si="1"/>
        <v>0</v>
      </c>
      <c r="G40" s="85"/>
      <c r="H40" s="85">
        <f t="shared" ref="H40" si="2">H10/(H$8-H$15)*100</f>
        <v>0.42497008705697903</v>
      </c>
      <c r="I40" s="85"/>
      <c r="J40" s="85">
        <f t="shared" ref="J40" si="3">J10/(J$8-J$15)*100</f>
        <v>2.0478847340646604</v>
      </c>
      <c r="K40" s="85"/>
      <c r="L40" s="85">
        <f t="shared" ref="L40" si="4">L10/(L$8-L$15)*100</f>
        <v>3.2694683845432131</v>
      </c>
      <c r="M40" s="85"/>
      <c r="N40" s="85">
        <f t="shared" ref="N40" si="5">N10/(N$8-N$15)*100</f>
        <v>15.838134468271456</v>
      </c>
      <c r="O40" s="82" t="s">
        <v>111</v>
      </c>
      <c r="P40" s="97"/>
      <c r="Q40" s="97"/>
      <c r="R40" s="1"/>
    </row>
    <row r="41" spans="1:18">
      <c r="A41" s="97"/>
      <c r="B41" s="97" t="s">
        <v>83</v>
      </c>
      <c r="C41" s="97"/>
      <c r="D41" s="85">
        <f t="shared" si="0"/>
        <v>13.670100295849069</v>
      </c>
      <c r="E41" s="85"/>
      <c r="F41" s="85">
        <f t="shared" si="1"/>
        <v>0</v>
      </c>
      <c r="G41" s="85"/>
      <c r="H41" s="85">
        <f t="shared" ref="H41" si="6">H11/(H$8-H$15)*100</f>
        <v>2.6027698697583581</v>
      </c>
      <c r="I41" s="85"/>
      <c r="J41" s="85">
        <f t="shared" ref="J41" si="7">J11/(J$8-J$15)*100</f>
        <v>11.810602148641671</v>
      </c>
      <c r="K41" s="85"/>
      <c r="L41" s="85">
        <f t="shared" ref="L41" si="8">L11/(L$8-L$15)*100</f>
        <v>14.582126359287761</v>
      </c>
      <c r="M41" s="85"/>
      <c r="N41" s="85">
        <f t="shared" ref="N41" si="9">N11/(N$8-N$15)*100</f>
        <v>20.799200799200797</v>
      </c>
      <c r="O41" s="82" t="s">
        <v>111</v>
      </c>
      <c r="P41" s="97"/>
      <c r="Q41" s="97"/>
      <c r="R41" s="1"/>
    </row>
    <row r="42" spans="1:18">
      <c r="A42" s="97"/>
      <c r="B42" s="97" t="s">
        <v>84</v>
      </c>
      <c r="C42" s="97"/>
      <c r="D42" s="85">
        <f t="shared" si="0"/>
        <v>19.127482096178937</v>
      </c>
      <c r="E42" s="85"/>
      <c r="F42" s="85">
        <f t="shared" si="1"/>
        <v>3.1954270721079507</v>
      </c>
      <c r="G42" s="85"/>
      <c r="H42" s="85">
        <f t="shared" ref="H42" si="10">H12/(H$8-H$15)*100</f>
        <v>8.7806521709232435</v>
      </c>
      <c r="I42" s="85"/>
      <c r="J42" s="85">
        <f t="shared" ref="J42" si="11">J12/(J$8-J$15)*100</f>
        <v>20.094081789443191</v>
      </c>
      <c r="K42" s="85"/>
      <c r="L42" s="85">
        <f t="shared" ref="L42" si="12">L12/(L$8-L$15)*100</f>
        <v>30.564940757868612</v>
      </c>
      <c r="M42" s="85"/>
      <c r="N42" s="85">
        <f t="shared" ref="N42" si="13">N12/(N$8-N$15)*100</f>
        <v>19.469571524366046</v>
      </c>
      <c r="O42" s="82" t="s">
        <v>111</v>
      </c>
      <c r="P42" s="97"/>
      <c r="Q42" s="97"/>
      <c r="R42" s="1"/>
    </row>
    <row r="43" spans="1:18">
      <c r="A43" s="97"/>
      <c r="B43" s="97" t="s">
        <v>105</v>
      </c>
      <c r="C43" s="97"/>
      <c r="D43" s="85">
        <f t="shared" si="0"/>
        <v>30.965751271461979</v>
      </c>
      <c r="E43" s="85"/>
      <c r="F43" s="85">
        <f t="shared" si="1"/>
        <v>85.903262584141558</v>
      </c>
      <c r="G43" s="85"/>
      <c r="H43" s="85">
        <f t="shared" ref="H43" si="14">H13/(H$8-H$15)*100</f>
        <v>30.46100314945469</v>
      </c>
      <c r="I43" s="85"/>
      <c r="J43" s="85">
        <f t="shared" ref="J43" si="15">J13/(J$8-J$15)*100</f>
        <v>31.963878638270003</v>
      </c>
      <c r="K43" s="85"/>
      <c r="L43" s="85">
        <f t="shared" ref="L43" si="16">L13/(L$8-L$15)*100</f>
        <v>28.294206011884317</v>
      </c>
      <c r="M43" s="85"/>
      <c r="N43" s="85">
        <f t="shared" ref="N43" si="17">N13/(N$8-N$15)*100</f>
        <v>22.547589396904467</v>
      </c>
      <c r="O43" s="82" t="s">
        <v>111</v>
      </c>
      <c r="P43" s="97"/>
      <c r="Q43" s="97"/>
      <c r="R43" s="1"/>
    </row>
    <row r="44" spans="1:18">
      <c r="A44" s="97"/>
      <c r="B44" s="97" t="s">
        <v>106</v>
      </c>
      <c r="C44" s="97"/>
      <c r="D44" s="85">
        <f t="shared" si="0"/>
        <v>25.036173685366453</v>
      </c>
      <c r="E44" s="85"/>
      <c r="F44" s="85">
        <f t="shared" si="1"/>
        <v>10.223492479970012</v>
      </c>
      <c r="G44" s="85"/>
      <c r="H44" s="85">
        <f t="shared" ref="H44" si="18">H14/(H$8-H$15)*100</f>
        <v>55.573434555981905</v>
      </c>
      <c r="I44" s="85"/>
      <c r="J44" s="85">
        <f t="shared" ref="J44" si="19">J14/(J$8-J$15)*100</f>
        <v>30.644592501165</v>
      </c>
      <c r="K44" s="85"/>
      <c r="L44" s="85">
        <f t="shared" ref="L44" si="20">L14/(L$8-L$15)*100</f>
        <v>19.88905238224633</v>
      </c>
      <c r="M44" s="85"/>
      <c r="N44" s="85">
        <f t="shared" ref="N44" si="21">N14/(N$8-N$15)*100</f>
        <v>15.800911417349772</v>
      </c>
      <c r="O44" s="82" t="s">
        <v>111</v>
      </c>
      <c r="P44" s="97"/>
      <c r="Q44" s="97"/>
      <c r="R44" s="1"/>
    </row>
    <row r="45" spans="1:18">
      <c r="A45" s="97"/>
      <c r="B45" s="97"/>
      <c r="C45" s="97"/>
      <c r="D45" s="85"/>
      <c r="E45" s="85"/>
      <c r="F45" s="85"/>
      <c r="G45" s="85"/>
      <c r="H45" s="85"/>
      <c r="I45" s="85"/>
      <c r="J45" s="85"/>
      <c r="K45" s="85"/>
      <c r="L45" s="85"/>
      <c r="M45" s="85"/>
      <c r="N45" s="85"/>
      <c r="O45" s="82"/>
      <c r="P45" s="97"/>
      <c r="Q45" s="97"/>
      <c r="R45" s="1"/>
    </row>
    <row r="46" spans="1:18" ht="12.75" customHeight="1">
      <c r="A46" s="177" t="s">
        <v>102</v>
      </c>
      <c r="B46" s="178"/>
      <c r="C46" s="178"/>
      <c r="D46" s="83">
        <f>SUM(D47:D52)</f>
        <v>100</v>
      </c>
      <c r="E46" s="83"/>
      <c r="F46" s="83">
        <f>SUM(F47:F52)</f>
        <v>100</v>
      </c>
      <c r="G46" s="83"/>
      <c r="H46" s="83">
        <f>SUM(H47:H52)</f>
        <v>100</v>
      </c>
      <c r="I46" s="83"/>
      <c r="J46" s="83">
        <f>SUM(J47:J52)</f>
        <v>100</v>
      </c>
      <c r="K46" s="83"/>
      <c r="L46" s="83">
        <f>SUM(L47:L52)</f>
        <v>100</v>
      </c>
      <c r="M46" s="83"/>
      <c r="N46" s="83">
        <f>SUM(N47:N52)</f>
        <v>100</v>
      </c>
      <c r="O46" s="82" t="s">
        <v>111</v>
      </c>
      <c r="P46" s="97"/>
      <c r="Q46" s="97"/>
      <c r="R46" s="1"/>
    </row>
    <row r="47" spans="1:18">
      <c r="A47" s="97"/>
      <c r="B47" s="109" t="s">
        <v>99</v>
      </c>
      <c r="C47" s="97"/>
      <c r="D47" s="85">
        <f t="shared" ref="D47:D52" si="22">D18/(D$17-D$24)*100</f>
        <v>2.2170717293344167</v>
      </c>
      <c r="E47" s="85"/>
      <c r="F47" s="85">
        <f t="shared" ref="F47:F52" si="23">F18/(F$17-F$24)*100</f>
        <v>0.41969673526226214</v>
      </c>
      <c r="G47" s="27"/>
      <c r="H47" s="85">
        <f>H18/(H$17-H$24)*100</f>
        <v>0.51553205551883674</v>
      </c>
      <c r="I47" s="85"/>
      <c r="J47" s="85">
        <f>J18/(J$17-J$24)*100</f>
        <v>1.0595088161209067</v>
      </c>
      <c r="K47" s="85"/>
      <c r="L47" s="85">
        <f>L18/(L$17-L$24)*100</f>
        <v>0.57261646036095626</v>
      </c>
      <c r="M47" s="85"/>
      <c r="N47" s="85">
        <f>N18/(N$17-N$24)*100</f>
        <v>4.5580007459903022</v>
      </c>
      <c r="O47" s="82" t="s">
        <v>111</v>
      </c>
      <c r="P47" s="97"/>
      <c r="Q47" s="97"/>
      <c r="R47" s="1"/>
    </row>
    <row r="48" spans="1:18">
      <c r="A48" s="97"/>
      <c r="B48" s="97" t="s">
        <v>82</v>
      </c>
      <c r="C48" s="97"/>
      <c r="D48" s="85">
        <f t="shared" si="22"/>
        <v>6.7594832680800767</v>
      </c>
      <c r="E48" s="85"/>
      <c r="F48" s="85">
        <f t="shared" si="23"/>
        <v>0</v>
      </c>
      <c r="G48" s="85"/>
      <c r="H48" s="85">
        <f t="shared" ref="H48" si="24">H19/(H$17-H$24)*100</f>
        <v>0.53315708305794229</v>
      </c>
      <c r="I48" s="85"/>
      <c r="J48" s="85">
        <f t="shared" ref="J48" si="25">J19/(J$17-J$24)*100</f>
        <v>1.3129722921914357</v>
      </c>
      <c r="K48" s="85"/>
      <c r="L48" s="85">
        <f t="shared" ref="L48" si="26">L19/(L$17-L$24)*100</f>
        <v>1.5137484645185675</v>
      </c>
      <c r="M48" s="85"/>
      <c r="N48" s="85">
        <f t="shared" ref="N48" si="27">N19/(N$17-N$24)*100</f>
        <v>15.586606604883368</v>
      </c>
      <c r="O48" s="82" t="s">
        <v>111</v>
      </c>
      <c r="P48" s="97"/>
      <c r="Q48" s="97"/>
      <c r="R48" s="1"/>
    </row>
    <row r="49" spans="1:18">
      <c r="A49" s="97"/>
      <c r="B49" s="97" t="s">
        <v>83</v>
      </c>
      <c r="C49" s="97"/>
      <c r="D49" s="85">
        <f t="shared" si="22"/>
        <v>8.3858129570805939</v>
      </c>
      <c r="E49" s="85"/>
      <c r="F49" s="85">
        <f t="shared" si="23"/>
        <v>0</v>
      </c>
      <c r="G49" s="85"/>
      <c r="H49" s="85">
        <f t="shared" ref="H49" si="28">H20/(H$17-H$24)*100</f>
        <v>3.0094734523022693</v>
      </c>
      <c r="I49" s="85"/>
      <c r="J49" s="85">
        <f t="shared" ref="J49" si="29">J20/(J$17-J$24)*100</f>
        <v>8.6256297229219143</v>
      </c>
      <c r="K49" s="85"/>
      <c r="L49" s="85">
        <f t="shared" ref="L49" si="30">L20/(L$17-L$24)*100</f>
        <v>7.5725219691958809</v>
      </c>
      <c r="M49" s="85"/>
      <c r="N49" s="85">
        <f t="shared" ref="N49" si="31">N20/(N$17-N$24)*100</f>
        <v>13.834103233581041</v>
      </c>
      <c r="O49" s="82" t="s">
        <v>111</v>
      </c>
      <c r="P49" s="97"/>
      <c r="Q49" s="97"/>
      <c r="R49" s="1"/>
    </row>
    <row r="50" spans="1:18">
      <c r="A50" s="97"/>
      <c r="B50" s="97" t="s">
        <v>84</v>
      </c>
      <c r="C50" s="97"/>
      <c r="D50" s="85">
        <f t="shared" si="22"/>
        <v>11.186470414419739</v>
      </c>
      <c r="E50" s="85"/>
      <c r="F50" s="85">
        <f t="shared" si="23"/>
        <v>1.6729846820362062</v>
      </c>
      <c r="G50" s="85"/>
      <c r="H50" s="85">
        <f t="shared" ref="H50" si="32">H21/(H$17-H$24)*100</f>
        <v>7.0984798413747523</v>
      </c>
      <c r="I50" s="85"/>
      <c r="J50" s="85">
        <f t="shared" ref="J50" si="33">J21/(J$17-J$24)*100</f>
        <v>10.521095717884132</v>
      </c>
      <c r="K50" s="85"/>
      <c r="L50" s="85">
        <f t="shared" ref="L50" si="34">L21/(L$17-L$24)*100</f>
        <v>16.641783993196636</v>
      </c>
      <c r="M50" s="85"/>
      <c r="N50" s="85">
        <f t="shared" ref="N50" si="35">N21/(N$17-N$24)*100</f>
        <v>14.724700886580782</v>
      </c>
      <c r="O50" s="82" t="s">
        <v>111</v>
      </c>
      <c r="P50" s="97"/>
      <c r="Q50" s="97"/>
      <c r="R50" s="1"/>
    </row>
    <row r="51" spans="1:18">
      <c r="A51" s="97"/>
      <c r="B51" s="97" t="s">
        <v>105</v>
      </c>
      <c r="C51" s="97"/>
      <c r="D51" s="85">
        <f t="shared" si="22"/>
        <v>40.846153135849896</v>
      </c>
      <c r="E51" s="85"/>
      <c r="F51" s="85">
        <f t="shared" si="23"/>
        <v>90.140027850843268</v>
      </c>
      <c r="G51" s="85"/>
      <c r="H51" s="85">
        <f t="shared" ref="H51" si="36">H22/(H$17-H$24)*100</f>
        <v>34.307116104868911</v>
      </c>
      <c r="I51" s="85"/>
      <c r="J51" s="85">
        <f t="shared" ref="J51" si="37">J22/(J$17-J$24)*100</f>
        <v>43.424118387909324</v>
      </c>
      <c r="K51" s="85"/>
      <c r="L51" s="85">
        <f t="shared" ref="L51" si="38">L22/(L$17-L$24)*100</f>
        <v>37.941982424643292</v>
      </c>
      <c r="M51" s="85"/>
      <c r="N51" s="85">
        <f t="shared" ref="N51" si="39">N22/(N$17-N$24)*100</f>
        <v>29.569334060195679</v>
      </c>
      <c r="O51" s="82" t="s">
        <v>111</v>
      </c>
      <c r="P51" s="97"/>
      <c r="Q51" s="97"/>
      <c r="R51" s="1"/>
    </row>
    <row r="52" spans="1:18">
      <c r="A52" s="97"/>
      <c r="B52" s="97" t="s">
        <v>106</v>
      </c>
      <c r="C52" s="97"/>
      <c r="D52" s="85">
        <f t="shared" si="22"/>
        <v>30.605008495235282</v>
      </c>
      <c r="E52" s="85"/>
      <c r="F52" s="85">
        <f t="shared" si="23"/>
        <v>7.76729073185827</v>
      </c>
      <c r="G52" s="85"/>
      <c r="H52" s="85">
        <f t="shared" ref="H52" si="40">H23/(H$17-H$24)*100</f>
        <v>54.536241462877285</v>
      </c>
      <c r="I52" s="85"/>
      <c r="J52" s="85">
        <f t="shared" ref="J52" si="41">J23/(J$17-J$24)*100</f>
        <v>35.056675062972289</v>
      </c>
      <c r="K52" s="85"/>
      <c r="L52" s="85">
        <f t="shared" ref="L52" si="42">L23/(L$17-L$24)*100</f>
        <v>35.75734668808466</v>
      </c>
      <c r="M52" s="85"/>
      <c r="N52" s="85">
        <f t="shared" ref="N52" si="43">N23/(N$17-N$24)*100</f>
        <v>21.727254468768827</v>
      </c>
      <c r="O52" s="82" t="s">
        <v>111</v>
      </c>
      <c r="P52" s="97"/>
      <c r="Q52" s="97"/>
      <c r="R52" s="1"/>
    </row>
    <row r="53" spans="1:18">
      <c r="A53" s="97"/>
      <c r="B53" s="97"/>
      <c r="C53" s="97"/>
      <c r="D53" s="85"/>
      <c r="E53" s="85"/>
      <c r="F53" s="85"/>
      <c r="G53" s="85"/>
      <c r="H53" s="85"/>
      <c r="I53" s="85"/>
      <c r="J53" s="85"/>
      <c r="K53" s="85"/>
      <c r="L53" s="85"/>
      <c r="M53" s="85"/>
      <c r="N53" s="85"/>
      <c r="O53" s="82"/>
      <c r="P53" s="97"/>
      <c r="Q53" s="97"/>
      <c r="R53" s="1"/>
    </row>
    <row r="54" spans="1:18" ht="12.75" customHeight="1">
      <c r="A54" s="177" t="s">
        <v>103</v>
      </c>
      <c r="B54" s="178"/>
      <c r="C54" s="178"/>
      <c r="D54" s="83">
        <f>SUM(D55:D60)</f>
        <v>100</v>
      </c>
      <c r="E54" s="83"/>
      <c r="F54" s="83">
        <f>SUM(F55:F60)</f>
        <v>100.00000000000001</v>
      </c>
      <c r="G54" s="83"/>
      <c r="H54" s="83">
        <f>SUM(H55:H60)</f>
        <v>100</v>
      </c>
      <c r="I54" s="83"/>
      <c r="J54" s="83">
        <f>SUM(J55:J60)</f>
        <v>100</v>
      </c>
      <c r="K54" s="83"/>
      <c r="L54" s="83">
        <f>SUM(L55:L60)</f>
        <v>100</v>
      </c>
      <c r="M54" s="83"/>
      <c r="N54" s="83">
        <f>SUM(N55:N60)</f>
        <v>100</v>
      </c>
      <c r="O54" s="82" t="s">
        <v>111</v>
      </c>
      <c r="P54" s="97"/>
      <c r="Q54" s="97"/>
      <c r="R54" s="1"/>
    </row>
    <row r="55" spans="1:18" ht="12.75" customHeight="1">
      <c r="A55" s="97"/>
      <c r="B55" s="109" t="s">
        <v>99</v>
      </c>
      <c r="C55" s="97"/>
      <c r="D55" s="110">
        <f>D27/(D$26-D$33)*100</f>
        <v>5.3096023951515932</v>
      </c>
      <c r="E55" s="110"/>
      <c r="F55" s="110">
        <f>F27/(F$26-F$33)*100</f>
        <v>1.7606490872210951</v>
      </c>
      <c r="G55" s="99"/>
      <c r="H55" s="110">
        <f>H27/(H$26-H$33)*100</f>
        <v>4.8845210643827093</v>
      </c>
      <c r="I55" s="110"/>
      <c r="J55" s="110">
        <f>J27/(J$26-J$33)*100</f>
        <v>5.0252944016457111</v>
      </c>
      <c r="K55" s="110"/>
      <c r="L55" s="110">
        <f>L27/(L$26-L$33)*100</f>
        <v>4.4529029352995808</v>
      </c>
      <c r="M55" s="110"/>
      <c r="N55" s="110">
        <f>N27/(N$26-N$33)*100</f>
        <v>6.4442700156985877</v>
      </c>
      <c r="O55" s="82" t="s">
        <v>111</v>
      </c>
      <c r="P55" s="97"/>
      <c r="Q55" s="97"/>
      <c r="R55" s="1"/>
    </row>
    <row r="56" spans="1:18">
      <c r="A56" s="97"/>
      <c r="B56" s="97" t="s">
        <v>82</v>
      </c>
      <c r="C56" s="97"/>
      <c r="D56" s="110">
        <f t="shared" ref="D56:D60" si="44">D28/(D$26-D$33)*100</f>
        <v>7.8344779166700294</v>
      </c>
      <c r="E56" s="110"/>
      <c r="F56" s="110">
        <f t="shared" ref="F56" si="45">F28/(F$26-F$33)*100</f>
        <v>0</v>
      </c>
      <c r="G56" s="99"/>
      <c r="H56" s="110">
        <f t="shared" ref="H56" si="46">H28/(H$26-H$33)*100</f>
        <v>0.24523260495589472</v>
      </c>
      <c r="I56" s="110"/>
      <c r="J56" s="110">
        <f t="shared" ref="J56" si="47">J28/(J$26-J$33)*100</f>
        <v>2.5378366464451392</v>
      </c>
      <c r="K56" s="110"/>
      <c r="L56" s="110">
        <f t="shared" ref="L56" si="48">L28/(L$26-L$33)*100</f>
        <v>3.9231137252694679</v>
      </c>
      <c r="M56" s="110"/>
      <c r="N56" s="110">
        <f t="shared" ref="N56" si="49">N28/(N$26-N$33)*100</f>
        <v>16.067503924646783</v>
      </c>
      <c r="O56" s="82" t="s">
        <v>111</v>
      </c>
      <c r="P56" s="97"/>
      <c r="Q56" s="97"/>
      <c r="R56" s="1"/>
    </row>
    <row r="57" spans="1:18">
      <c r="A57" s="97"/>
      <c r="B57" s="97" t="s">
        <v>83</v>
      </c>
      <c r="C57" s="97"/>
      <c r="D57" s="110">
        <f t="shared" si="44"/>
        <v>18.288249392738688</v>
      </c>
      <c r="E57" s="110"/>
      <c r="F57" s="110">
        <f t="shared" ref="F57" si="50">F29/(F$26-F$33)*100</f>
        <v>0</v>
      </c>
      <c r="G57" s="110"/>
      <c r="H57" s="110">
        <f t="shared" ref="H57" si="51">H29/(H$26-H$33)*100</f>
        <v>1.9270890523772923</v>
      </c>
      <c r="I57" s="110"/>
      <c r="J57" s="110">
        <f t="shared" ref="J57" si="52">J29/(J$26-J$33)*100</f>
        <v>13.933961670060244</v>
      </c>
      <c r="K57" s="110"/>
      <c r="L57" s="110">
        <f t="shared" ref="L57" si="53">L29/(L$26-L$33)*100</f>
        <v>17.191765401176369</v>
      </c>
      <c r="M57" s="110"/>
      <c r="N57" s="110">
        <f t="shared" ref="N57" si="54">N29/(N$26-N$33)*100</f>
        <v>27.150706436420723</v>
      </c>
      <c r="O57" s="82" t="s">
        <v>111</v>
      </c>
      <c r="P57" s="97"/>
      <c r="Q57" s="97"/>
      <c r="R57" s="1"/>
    </row>
    <row r="58" spans="1:18">
      <c r="A58" s="97"/>
      <c r="B58" s="97" t="s">
        <v>84</v>
      </c>
      <c r="C58" s="97"/>
      <c r="D58" s="110">
        <f t="shared" si="44"/>
        <v>26.06744837270108</v>
      </c>
      <c r="E58" s="110"/>
      <c r="F58" s="110">
        <f t="shared" ref="F58" si="55">F30/(F$26-F$33)*100</f>
        <v>9.5821501014198791</v>
      </c>
      <c r="G58" s="110"/>
      <c r="H58" s="110">
        <f t="shared" ref="H58" si="56">H30/(H$26-H$33)*100</f>
        <v>11.575344972731598</v>
      </c>
      <c r="I58" s="110"/>
      <c r="J58" s="110">
        <f t="shared" ref="J58" si="57">J30/(J$26-J$33)*100</f>
        <v>26.476206469489284</v>
      </c>
      <c r="K58" s="110"/>
      <c r="L58" s="110">
        <f t="shared" ref="L58" si="58">L30/(L$26-L$33)*100</f>
        <v>35.748459178791549</v>
      </c>
      <c r="M58" s="110"/>
      <c r="N58" s="110">
        <f t="shared" ref="N58" si="59">N30/(N$26-N$33)*100</f>
        <v>23.796441653584509</v>
      </c>
      <c r="O58" s="82" t="s">
        <v>111</v>
      </c>
      <c r="P58" s="97"/>
      <c r="Q58" s="97"/>
      <c r="R58" s="1"/>
    </row>
    <row r="59" spans="1:18">
      <c r="A59" s="97"/>
      <c r="B59" s="97" t="s">
        <v>105</v>
      </c>
      <c r="C59" s="97"/>
      <c r="D59" s="110">
        <f t="shared" si="44"/>
        <v>22.330874698386825</v>
      </c>
      <c r="E59" s="110"/>
      <c r="F59" s="110">
        <f t="shared" ref="F59" si="60">F31/(F$26-F$33)*100</f>
        <v>68.129817444219071</v>
      </c>
      <c r="G59" s="110"/>
      <c r="H59" s="110">
        <f t="shared" ref="H59" si="61">H31/(H$26-H$33)*100</f>
        <v>24.071227261081219</v>
      </c>
      <c r="I59" s="110"/>
      <c r="J59" s="110">
        <f t="shared" ref="J59" si="62">J31/(J$26-J$33)*100</f>
        <v>24.323558429018242</v>
      </c>
      <c r="K59" s="110"/>
      <c r="L59" s="110">
        <f t="shared" ref="L59" si="63">L31/(L$26-L$33)*100</f>
        <v>24.702389328230094</v>
      </c>
      <c r="M59" s="110"/>
      <c r="N59" s="110">
        <f t="shared" ref="N59" si="64">N31/(N$26-N$33)*100</f>
        <v>16.144427001569859</v>
      </c>
      <c r="O59" s="82" t="s">
        <v>111</v>
      </c>
      <c r="P59" s="97"/>
      <c r="Q59" s="97"/>
      <c r="R59" s="1"/>
    </row>
    <row r="60" spans="1:18" ht="13.5" thickBot="1">
      <c r="A60" s="100"/>
      <c r="B60" s="100" t="s">
        <v>106</v>
      </c>
      <c r="C60" s="100"/>
      <c r="D60" s="111">
        <f t="shared" si="44"/>
        <v>20.169347224351782</v>
      </c>
      <c r="E60" s="111"/>
      <c r="F60" s="111">
        <f t="shared" ref="F60" si="65">F32/(F$26-F$33)*100</f>
        <v>20.527383367139958</v>
      </c>
      <c r="G60" s="111"/>
      <c r="H60" s="111">
        <f t="shared" ref="H60" si="66">H32/(H$26-H$33)*100</f>
        <v>57.296585044471286</v>
      </c>
      <c r="I60" s="111"/>
      <c r="J60" s="111">
        <f t="shared" ref="J60" si="67">J32/(J$26-J$33)*100</f>
        <v>27.70314238334138</v>
      </c>
      <c r="K60" s="111"/>
      <c r="L60" s="111">
        <f t="shared" ref="L60" si="68">L32/(L$26-L$33)*100</f>
        <v>13.981369431232938</v>
      </c>
      <c r="M60" s="111"/>
      <c r="N60" s="111">
        <f t="shared" ref="N60" si="69">N32/(N$26-N$33)*100</f>
        <v>10.396650968079539</v>
      </c>
      <c r="O60" s="90" t="s">
        <v>111</v>
      </c>
      <c r="P60" s="97"/>
      <c r="Q60" s="97"/>
      <c r="R60" s="1"/>
    </row>
    <row r="61" spans="1:18" ht="6.75" customHeight="1">
      <c r="A61" s="97"/>
      <c r="B61" s="97"/>
      <c r="C61" s="97"/>
      <c r="D61" s="97"/>
      <c r="E61" s="97"/>
      <c r="F61" s="97"/>
      <c r="G61" s="97"/>
      <c r="H61" s="97"/>
      <c r="I61" s="97"/>
      <c r="J61" s="97"/>
      <c r="K61" s="97"/>
      <c r="L61" s="97"/>
      <c r="M61" s="97"/>
      <c r="N61" s="97"/>
      <c r="O61" s="97"/>
      <c r="P61" s="97"/>
      <c r="Q61" s="97"/>
      <c r="R61" s="1"/>
    </row>
    <row r="62" spans="1:18">
      <c r="A62" s="92" t="s">
        <v>36</v>
      </c>
      <c r="B62" s="119"/>
      <c r="C62" s="140"/>
      <c r="D62" s="140"/>
      <c r="E62" s="140"/>
      <c r="F62" s="140"/>
      <c r="G62" s="140"/>
      <c r="H62" s="140"/>
      <c r="I62" s="140"/>
      <c r="J62" s="140"/>
      <c r="K62" s="140"/>
      <c r="L62" s="140"/>
      <c r="M62" s="140"/>
      <c r="N62" s="140"/>
      <c r="O62" s="140"/>
      <c r="P62" s="97"/>
      <c r="Q62" s="97"/>
      <c r="R62" s="1"/>
    </row>
    <row r="63" spans="1:18">
      <c r="A63" s="92"/>
      <c r="B63" s="119"/>
      <c r="C63" s="140"/>
      <c r="D63" s="140"/>
      <c r="E63" s="140"/>
      <c r="F63" s="140"/>
      <c r="G63" s="140"/>
      <c r="H63" s="140"/>
      <c r="I63" s="140"/>
      <c r="J63" s="140"/>
      <c r="K63" s="140"/>
      <c r="L63" s="140"/>
      <c r="M63" s="140"/>
      <c r="N63" s="140"/>
      <c r="O63" s="140"/>
      <c r="P63" s="97"/>
      <c r="Q63" s="97"/>
      <c r="R63" s="1"/>
    </row>
    <row r="64" spans="1:18">
      <c r="B64" s="94">
        <v>0</v>
      </c>
      <c r="C64" s="171" t="s">
        <v>35</v>
      </c>
      <c r="D64" s="171"/>
      <c r="E64" s="171"/>
      <c r="F64" s="171"/>
      <c r="G64" s="171"/>
      <c r="H64" s="171"/>
      <c r="I64" s="171"/>
      <c r="J64" s="171"/>
      <c r="K64" s="171"/>
      <c r="L64" s="171"/>
      <c r="M64" s="171"/>
      <c r="N64" s="171"/>
      <c r="O64" s="171"/>
      <c r="P64" s="171"/>
      <c r="Q64" s="171"/>
      <c r="R64" s="1"/>
    </row>
    <row r="65" spans="1:18" ht="12.75" customHeight="1">
      <c r="A65" s="92"/>
      <c r="B65" s="31" t="s">
        <v>41</v>
      </c>
      <c r="C65" s="171" t="s">
        <v>104</v>
      </c>
      <c r="D65" s="171"/>
      <c r="E65" s="171"/>
      <c r="F65" s="171"/>
      <c r="G65" s="171"/>
      <c r="H65" s="171"/>
      <c r="I65" s="171"/>
      <c r="J65" s="171"/>
      <c r="K65" s="171"/>
      <c r="L65" s="171"/>
      <c r="M65" s="171"/>
      <c r="N65" s="171"/>
      <c r="O65" s="171"/>
      <c r="P65" s="171"/>
      <c r="Q65" s="171"/>
      <c r="R65" s="1"/>
    </row>
    <row r="66" spans="1:18" ht="6.95" customHeight="1">
      <c r="A66" s="34"/>
      <c r="B66" s="8"/>
      <c r="C66" s="51"/>
      <c r="D66" s="97"/>
      <c r="E66" s="97"/>
      <c r="F66" s="97"/>
      <c r="G66" s="97"/>
      <c r="H66" s="97"/>
      <c r="I66" s="97"/>
      <c r="J66" s="97"/>
      <c r="K66" s="97"/>
      <c r="L66" s="97"/>
      <c r="M66" s="97"/>
      <c r="N66" s="97"/>
      <c r="O66" s="97"/>
      <c r="P66" s="97"/>
      <c r="Q66" s="97"/>
      <c r="R66" s="1"/>
    </row>
    <row r="67" spans="1:18">
      <c r="A67" s="134" t="s">
        <v>152</v>
      </c>
      <c r="B67" s="34"/>
      <c r="C67" s="133"/>
      <c r="D67" s="97"/>
      <c r="E67" s="97"/>
      <c r="F67" s="97"/>
      <c r="G67" s="97"/>
      <c r="H67" s="97"/>
      <c r="I67" s="97"/>
      <c r="J67" s="97"/>
      <c r="K67" s="97"/>
      <c r="L67" s="97"/>
      <c r="M67" s="97"/>
      <c r="N67" s="97"/>
      <c r="R67" s="1"/>
    </row>
    <row r="68" spans="1:18" ht="12.75" customHeight="1">
      <c r="A68" s="34"/>
      <c r="B68" s="151" t="s">
        <v>153</v>
      </c>
      <c r="C68" s="151"/>
      <c r="D68" s="151"/>
      <c r="E68" s="151"/>
      <c r="F68" s="151"/>
      <c r="G68" s="151"/>
      <c r="H68" s="151"/>
      <c r="I68" s="151"/>
      <c r="J68" s="151"/>
      <c r="K68" s="151"/>
      <c r="L68" s="151"/>
      <c r="M68" s="151"/>
      <c r="N68" s="151"/>
      <c r="O68" s="151"/>
      <c r="P68" s="136"/>
      <c r="R68" s="1"/>
    </row>
    <row r="69" spans="1:18">
      <c r="A69" s="34"/>
      <c r="B69" s="151"/>
      <c r="C69" s="151"/>
      <c r="D69" s="151"/>
      <c r="E69" s="151"/>
      <c r="F69" s="151"/>
      <c r="G69" s="151"/>
      <c r="H69" s="151"/>
      <c r="I69" s="151"/>
      <c r="J69" s="151"/>
      <c r="K69" s="151"/>
      <c r="L69" s="151"/>
      <c r="M69" s="151"/>
      <c r="N69" s="151"/>
      <c r="O69" s="151"/>
      <c r="P69" s="136"/>
      <c r="R69" s="1"/>
    </row>
    <row r="70" spans="1:18">
      <c r="A70" s="34"/>
      <c r="B70" s="151"/>
      <c r="C70" s="151"/>
      <c r="D70" s="151"/>
      <c r="E70" s="151"/>
      <c r="F70" s="151"/>
      <c r="G70" s="151"/>
      <c r="H70" s="151"/>
      <c r="I70" s="151"/>
      <c r="J70" s="151"/>
      <c r="K70" s="151"/>
      <c r="L70" s="151"/>
      <c r="M70" s="151"/>
      <c r="N70" s="151"/>
      <c r="O70" s="151"/>
      <c r="P70" s="136"/>
      <c r="R70" s="1"/>
    </row>
    <row r="71" spans="1:18">
      <c r="A71" s="1"/>
      <c r="B71" s="151"/>
      <c r="C71" s="151"/>
      <c r="D71" s="151"/>
      <c r="E71" s="151"/>
      <c r="F71" s="151"/>
      <c r="G71" s="151"/>
      <c r="H71" s="151"/>
      <c r="I71" s="151"/>
      <c r="J71" s="151"/>
      <c r="K71" s="151"/>
      <c r="L71" s="151"/>
      <c r="M71" s="151"/>
      <c r="N71" s="151"/>
      <c r="O71" s="151"/>
      <c r="R71" s="1"/>
    </row>
  </sheetData>
  <mergeCells count="24">
    <mergeCell ref="B68:O71"/>
    <mergeCell ref="P7:Q7"/>
    <mergeCell ref="A54:C54"/>
    <mergeCell ref="C64:Q64"/>
    <mergeCell ref="C65:Q65"/>
    <mergeCell ref="A38:C38"/>
    <mergeCell ref="A26:C26"/>
    <mergeCell ref="C62:O63"/>
    <mergeCell ref="A1:Q1"/>
    <mergeCell ref="A46:C46"/>
    <mergeCell ref="D6:D7"/>
    <mergeCell ref="D35:O35"/>
    <mergeCell ref="A2:Q2"/>
    <mergeCell ref="A3:Q3"/>
    <mergeCell ref="D5:Q5"/>
    <mergeCell ref="A36:C37"/>
    <mergeCell ref="D36:D37"/>
    <mergeCell ref="F36:O36"/>
    <mergeCell ref="N37:O37"/>
    <mergeCell ref="F6:Q6"/>
    <mergeCell ref="A8:C8"/>
    <mergeCell ref="N7:O7"/>
    <mergeCell ref="A6:C7"/>
    <mergeCell ref="A17:C17"/>
  </mergeCells>
  <phoneticPr fontId="0" type="noConversion"/>
  <hyperlinks>
    <hyperlink ref="R1" location="Índice!A1" display="Ir a Índice" xr:uid="{00000000-0004-0000-0600-000000000000}"/>
  </hyperlinks>
  <printOptions horizontalCentered="1" verticalCentered="1"/>
  <pageMargins left="0.78740157480314965" right="0.78740157480314965" top="0.78740157480314965" bottom="0.78740157480314965" header="0.39370078740157483" footer="0.39370078740157483"/>
  <pageSetup paperSize="9" scale="5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Índice</vt:lpstr>
      <vt:lpstr>AeropEU6.2.4.1_Tot</vt:lpstr>
      <vt:lpstr>AeropEU6.2.4.2_Tot</vt:lpstr>
      <vt:lpstr>AeropEU6.2.4.3_Tot</vt:lpstr>
      <vt:lpstr>AeropEU6.2.4.4_Tot</vt:lpstr>
      <vt:lpstr>AeropEU6.2.4.5_Tot</vt:lpstr>
      <vt:lpstr>AeropEU6.2.4.6_Tot</vt:lpstr>
      <vt:lpstr>AeropEU6.2.4.1_Tot!Print_Area</vt:lpstr>
      <vt:lpstr>AeropEU6.2.4.2_Tot!Print_Area</vt:lpstr>
      <vt:lpstr>AeropEU6.2.4.3_Tot!Print_Area</vt:lpstr>
      <vt:lpstr>AeropEU6.2.4.4_Tot!Print_Area</vt:lpstr>
      <vt:lpstr>AeropEU6.2.4.5_Tot!Print_Area</vt:lpstr>
      <vt:lpstr>AeropEU6.2.4.6_Tot!Print_Area</vt:lpstr>
    </vt:vector>
  </TitlesOfParts>
  <Company>Consejo Nacional de Poblacion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Direccion de Migracion Internacional</dc:creator>
  <cp:lastModifiedBy>CARLOS</cp:lastModifiedBy>
  <cp:lastPrinted>2012-12-20T04:05:15Z</cp:lastPrinted>
  <dcterms:created xsi:type="dcterms:W3CDTF">2005-08-10T19:36:04Z</dcterms:created>
  <dcterms:modified xsi:type="dcterms:W3CDTF">2019-03-06T23:44:48Z</dcterms:modified>
</cp:coreProperties>
</file>